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rton Costa 2019\Desktop\CAMARA BORDA\BORDA - CAMARA - OFICIAL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14" i="1" l="1"/>
  <c r="F17" i="1"/>
  <c r="H17" i="1"/>
  <c r="M18" i="1" l="1"/>
  <c r="M19" i="1"/>
  <c r="M17" i="1"/>
  <c r="K19" i="1"/>
  <c r="K18" i="1"/>
  <c r="H18" i="1"/>
  <c r="F18" i="1"/>
  <c r="K17" i="1"/>
  <c r="H16" i="1"/>
  <c r="H15" i="1"/>
  <c r="F15" i="1"/>
  <c r="H14" i="1"/>
  <c r="H13" i="1"/>
  <c r="F13" i="1"/>
  <c r="E21" i="1"/>
  <c r="H21" i="1" l="1"/>
  <c r="M15" i="1" l="1"/>
  <c r="K14" i="1"/>
  <c r="K21" i="1" s="1"/>
  <c r="K23" i="1" s="1"/>
  <c r="K25" i="1" l="1"/>
  <c r="M21" i="1" l="1"/>
  <c r="E23" i="1"/>
  <c r="E25" i="1" s="1"/>
  <c r="M14" i="1"/>
  <c r="M11" i="1"/>
  <c r="M10" i="1"/>
  <c r="F12" i="1"/>
  <c r="M12" i="1" s="1"/>
  <c r="F11" i="1"/>
  <c r="F10" i="1"/>
  <c r="F21" i="1" s="1"/>
  <c r="F23" i="1" s="1"/>
  <c r="M16" i="1" l="1"/>
  <c r="M13" i="1"/>
  <c r="F25" i="1" l="1"/>
  <c r="H23" i="1"/>
  <c r="H25" i="1" l="1"/>
  <c r="M25" i="1" s="1"/>
  <c r="M23" i="1"/>
</calcChain>
</file>

<file path=xl/sharedStrings.xml><?xml version="1.0" encoding="utf-8"?>
<sst xmlns="http://schemas.openxmlformats.org/spreadsheetml/2006/main" count="28" uniqueCount="26">
  <si>
    <t>ITENS</t>
  </si>
  <si>
    <t>OBRAS/ SERVIÇOS</t>
  </si>
  <si>
    <t>PERÍODO MENSAL</t>
  </si>
  <si>
    <t>1º MÊS</t>
  </si>
  <si>
    <t>%</t>
  </si>
  <si>
    <t>2º MÊS</t>
  </si>
  <si>
    <t>PERÍODO DO CONTRATO</t>
  </si>
  <si>
    <r>
      <rPr>
        <b/>
        <sz val="11"/>
        <rFont val="Century Gothic"/>
        <family val="2"/>
      </rPr>
      <t>VALOR CONTRATADO</t>
    </r>
  </si>
  <si>
    <r>
      <rPr>
        <b/>
        <sz val="11"/>
        <rFont val="Century Gothic"/>
        <family val="2"/>
      </rPr>
      <t>TOTAL DOS SERVIÇOS</t>
    </r>
  </si>
  <si>
    <t>3º MÊS</t>
  </si>
  <si>
    <t>SUBTOTAL</t>
  </si>
  <si>
    <t>BDI  23,5 %</t>
  </si>
  <si>
    <t>Limpeza</t>
  </si>
  <si>
    <t>Pintura</t>
  </si>
  <si>
    <t>Rampa de acesso</t>
  </si>
  <si>
    <t>Drenagem</t>
  </si>
  <si>
    <t>Portas</t>
  </si>
  <si>
    <t>Divisória e forro de gesso</t>
  </si>
  <si>
    <t>Reparos na cobertura</t>
  </si>
  <si>
    <t>Reparos no revestimento</t>
  </si>
  <si>
    <t>Instalação Elétrica</t>
  </si>
  <si>
    <t>Instalação</t>
  </si>
  <si>
    <r>
      <rPr>
        <b/>
        <u/>
        <sz val="12"/>
        <rFont val="Century Gothic"/>
        <family val="2"/>
      </rPr>
      <t>ANEXO IV</t>
    </r>
    <r>
      <rPr>
        <b/>
        <sz val="12"/>
        <rFont val="Century Gothic"/>
        <family val="2"/>
      </rPr>
      <t xml:space="preserve">          -      </t>
    </r>
    <r>
      <rPr>
        <b/>
        <u/>
        <sz val="12"/>
        <rFont val="Century Gothic"/>
        <family val="2"/>
      </rPr>
      <t>CRONOGRAMA FÍSICO-FINANCEIRO</t>
    </r>
  </si>
  <si>
    <t>TOTAIS / PARCELAS</t>
  </si>
  <si>
    <r>
      <t xml:space="preserve">Serviço:  </t>
    </r>
    <r>
      <rPr>
        <b/>
        <sz val="14"/>
        <color rgb="FF000000"/>
        <rFont val="Century Gothic"/>
        <family val="2"/>
      </rPr>
      <t xml:space="preserve">Reparo e Melhorias no Prédio da Câmara Municipal de Borda da Mata </t>
    </r>
  </si>
  <si>
    <r>
      <rPr>
        <b/>
        <sz val="14"/>
        <color rgb="FF000000"/>
        <rFont val="Century Gothic"/>
        <family val="2"/>
      </rPr>
      <t>DATA</t>
    </r>
    <r>
      <rPr>
        <sz val="14"/>
        <color rgb="FF000000"/>
        <rFont val="Century Gothic"/>
        <family val="2"/>
      </rPr>
      <t>: 18 de julho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</si>
</sst>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,##0.00;#,##0.00"/>
  </numFmts>
  <fonts count="10" x14ac:knownFonts="1">
    <font>
      <sz val="10"/>
      <color rgb="FF000000"/>
      <name val="Times New Roman"/>
      <charset val="204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color rgb="FF000000"/>
      <name val="Century Gothic"/>
      <family val="2"/>
    </font>
    <font>
      <b/>
      <u/>
      <sz val="12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sz val="11"/>
      <color rgb="FF000000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2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65" fontId="3" fillId="3" borderId="5" xfId="0" applyNumberFormat="1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165" fontId="3" fillId="3" borderId="39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top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165" fontId="6" fillId="5" borderId="30" xfId="0" applyNumberFormat="1" applyFont="1" applyFill="1" applyBorder="1" applyAlignment="1">
      <alignment horizontal="center" vertical="top" wrapText="1"/>
    </xf>
    <xf numFmtId="4" fontId="3" fillId="5" borderId="30" xfId="0" applyNumberFormat="1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4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5" fontId="3" fillId="5" borderId="39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2" fillId="5" borderId="30" xfId="0" applyFont="1" applyFill="1" applyBorder="1" applyAlignment="1">
      <alignment horizontal="center" vertical="top" wrapText="1"/>
    </xf>
    <xf numFmtId="165" fontId="3" fillId="5" borderId="30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7</xdr:col>
      <xdr:colOff>38100</xdr:colOff>
      <xdr:row>32</xdr:row>
      <xdr:rowOff>138547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5" y="7743825"/>
          <a:ext cx="2352675" cy="1110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selection activeCell="Q6" sqref="Q6"/>
    </sheetView>
  </sheetViews>
  <sheetFormatPr defaultColWidth="9.33203125" defaultRowHeight="12.75" x14ac:dyDescent="0.2"/>
  <cols>
    <col min="1" max="1" width="13" customWidth="1"/>
    <col min="2" max="2" width="13.33203125" customWidth="1"/>
    <col min="3" max="3" width="10.83203125" customWidth="1"/>
    <col min="4" max="4" width="10.33203125" customWidth="1"/>
    <col min="5" max="5" width="19" customWidth="1"/>
    <col min="6" max="6" width="14.6640625" customWidth="1"/>
    <col min="7" max="7" width="6.83203125" customWidth="1"/>
    <col min="8" max="8" width="11.1640625" customWidth="1"/>
    <col min="9" max="9" width="4.1640625" customWidth="1"/>
    <col min="10" max="10" width="6.6640625" customWidth="1"/>
    <col min="11" max="11" width="15.5" customWidth="1"/>
    <col min="12" max="12" width="6.6640625" customWidth="1"/>
    <col min="13" max="13" width="15.83203125" customWidth="1"/>
    <col min="14" max="14" width="2.1640625" customWidth="1"/>
  </cols>
  <sheetData>
    <row r="2" spans="1:13" ht="28.5" customHeight="1" thickBot="1" x14ac:dyDescent="0.25"/>
    <row r="3" spans="1:13" ht="25.5" customHeight="1" thickBot="1" x14ac:dyDescent="0.25">
      <c r="A3" s="65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22.5" customHeight="1" x14ac:dyDescent="0.2">
      <c r="A4" s="68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22.5" customHeight="1" x14ac:dyDescent="0.2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20.25" customHeight="1" thickBot="1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7.25" customHeight="1" x14ac:dyDescent="0.2">
      <c r="A7" s="93" t="s">
        <v>0</v>
      </c>
      <c r="B7" s="95" t="s">
        <v>1</v>
      </c>
      <c r="C7" s="96"/>
      <c r="D7" s="97"/>
      <c r="E7" s="101" t="s">
        <v>7</v>
      </c>
      <c r="F7" s="103" t="s">
        <v>2</v>
      </c>
      <c r="G7" s="104"/>
      <c r="H7" s="104"/>
      <c r="I7" s="104"/>
      <c r="J7" s="104"/>
      <c r="K7" s="104"/>
      <c r="L7" s="104"/>
      <c r="M7" s="105" t="s">
        <v>8</v>
      </c>
    </row>
    <row r="8" spans="1:13" ht="19.5" customHeight="1" x14ac:dyDescent="0.2">
      <c r="A8" s="94"/>
      <c r="B8" s="98"/>
      <c r="C8" s="99"/>
      <c r="D8" s="100"/>
      <c r="E8" s="102"/>
      <c r="F8" s="11" t="s">
        <v>3</v>
      </c>
      <c r="G8" s="11" t="s">
        <v>4</v>
      </c>
      <c r="H8" s="107" t="s">
        <v>5</v>
      </c>
      <c r="I8" s="108"/>
      <c r="J8" s="11" t="s">
        <v>4</v>
      </c>
      <c r="K8" s="11" t="s">
        <v>9</v>
      </c>
      <c r="L8" s="11" t="s">
        <v>4</v>
      </c>
      <c r="M8" s="106"/>
    </row>
    <row r="9" spans="1:13" ht="19.5" customHeight="1" x14ac:dyDescent="0.2">
      <c r="A9" s="7"/>
      <c r="B9" s="83"/>
      <c r="C9" s="84"/>
      <c r="D9" s="85"/>
      <c r="E9" s="1"/>
      <c r="F9" s="86" t="s">
        <v>6</v>
      </c>
      <c r="G9" s="87"/>
      <c r="H9" s="87"/>
      <c r="I9" s="87"/>
      <c r="J9" s="87"/>
      <c r="K9" s="87"/>
      <c r="L9" s="87"/>
      <c r="M9" s="8"/>
    </row>
    <row r="10" spans="1:13" ht="25.5" customHeight="1" x14ac:dyDescent="0.2">
      <c r="A10" s="23">
        <v>1</v>
      </c>
      <c r="B10" s="76" t="s">
        <v>21</v>
      </c>
      <c r="C10" s="77"/>
      <c r="D10" s="78"/>
      <c r="E10" s="25">
        <v>5317.47</v>
      </c>
      <c r="F10" s="19">
        <f>E10*G10/100</f>
        <v>5317.47</v>
      </c>
      <c r="G10" s="5">
        <v>100</v>
      </c>
      <c r="H10" s="117"/>
      <c r="I10" s="118"/>
      <c r="J10" s="2"/>
      <c r="K10" s="2"/>
      <c r="L10" s="2"/>
      <c r="M10" s="9">
        <f>E10</f>
        <v>5317.47</v>
      </c>
    </row>
    <row r="11" spans="1:13" ht="24.75" customHeight="1" x14ac:dyDescent="0.2">
      <c r="A11" s="23">
        <v>2</v>
      </c>
      <c r="B11" s="76" t="s">
        <v>20</v>
      </c>
      <c r="C11" s="77"/>
      <c r="D11" s="78"/>
      <c r="E11" s="26">
        <v>8227.0400000000009</v>
      </c>
      <c r="F11" s="20">
        <f>G11*E11/100</f>
        <v>8227.0400000000009</v>
      </c>
      <c r="G11" s="6">
        <v>100</v>
      </c>
      <c r="H11" s="81"/>
      <c r="I11" s="82"/>
      <c r="J11" s="4"/>
      <c r="K11" s="4"/>
      <c r="L11" s="4"/>
      <c r="M11" s="10">
        <f>E11</f>
        <v>8227.0400000000009</v>
      </c>
    </row>
    <row r="12" spans="1:13" ht="30.75" customHeight="1" x14ac:dyDescent="0.2">
      <c r="A12" s="23">
        <v>3</v>
      </c>
      <c r="B12" s="76" t="s">
        <v>15</v>
      </c>
      <c r="C12" s="77"/>
      <c r="D12" s="78"/>
      <c r="E12" s="27">
        <v>615.98</v>
      </c>
      <c r="F12" s="19">
        <f>G12*E12/100</f>
        <v>615.98</v>
      </c>
      <c r="G12" s="2">
        <v>100</v>
      </c>
      <c r="H12" s="79"/>
      <c r="I12" s="80"/>
      <c r="J12" s="2"/>
      <c r="K12" s="2"/>
      <c r="L12" s="2"/>
      <c r="M12" s="9">
        <f>F12+H12</f>
        <v>615.98</v>
      </c>
    </row>
    <row r="13" spans="1:13" ht="27" customHeight="1" x14ac:dyDescent="0.2">
      <c r="A13" s="23">
        <v>4</v>
      </c>
      <c r="B13" s="76" t="s">
        <v>16</v>
      </c>
      <c r="C13" s="77"/>
      <c r="D13" s="78"/>
      <c r="E13" s="24">
        <v>3079.25</v>
      </c>
      <c r="F13" s="21">
        <f>E13*G13/100</f>
        <v>1539.625</v>
      </c>
      <c r="G13" s="12">
        <v>50</v>
      </c>
      <c r="H13" s="88">
        <f>E13*J13/100</f>
        <v>1539.625</v>
      </c>
      <c r="I13" s="89"/>
      <c r="J13" s="12">
        <v>50</v>
      </c>
      <c r="K13" s="12"/>
      <c r="L13" s="12"/>
      <c r="M13" s="13">
        <f>H13+F13</f>
        <v>3079.25</v>
      </c>
    </row>
    <row r="14" spans="1:13" ht="38.25" customHeight="1" x14ac:dyDescent="0.2">
      <c r="A14" s="23">
        <v>5</v>
      </c>
      <c r="B14" s="76" t="s">
        <v>17</v>
      </c>
      <c r="C14" s="77"/>
      <c r="D14" s="78"/>
      <c r="E14" s="16">
        <v>22363.599999999999</v>
      </c>
      <c r="F14" s="22">
        <f>E14*G14/100</f>
        <v>6709.08</v>
      </c>
      <c r="G14" s="14">
        <v>30</v>
      </c>
      <c r="H14" s="121">
        <f>J14/100*E14</f>
        <v>8945.44</v>
      </c>
      <c r="I14" s="122"/>
      <c r="J14" s="15">
        <v>40</v>
      </c>
      <c r="K14" s="22">
        <f>L14/100*E14</f>
        <v>6709.079999999999</v>
      </c>
      <c r="L14" s="15">
        <v>30</v>
      </c>
      <c r="M14" s="17">
        <f>H14+F14+K14</f>
        <v>22363.599999999999</v>
      </c>
    </row>
    <row r="15" spans="1:13" ht="38.25" customHeight="1" x14ac:dyDescent="0.2">
      <c r="A15" s="23">
        <v>6</v>
      </c>
      <c r="B15" s="76" t="s">
        <v>18</v>
      </c>
      <c r="C15" s="77"/>
      <c r="D15" s="78"/>
      <c r="E15" s="3">
        <v>20035.95</v>
      </c>
      <c r="F15" s="20">
        <f>E15*G15/100</f>
        <v>12021.57</v>
      </c>
      <c r="G15" s="4">
        <v>60</v>
      </c>
      <c r="H15" s="119">
        <f>E15*J15/100</f>
        <v>8014.38</v>
      </c>
      <c r="I15" s="120"/>
      <c r="J15" s="6">
        <v>40</v>
      </c>
      <c r="K15" s="6"/>
      <c r="L15" s="6"/>
      <c r="M15" s="10">
        <f>E15</f>
        <v>20035.95</v>
      </c>
    </row>
    <row r="16" spans="1:13" ht="24.75" customHeight="1" x14ac:dyDescent="0.2">
      <c r="A16" s="23">
        <v>7</v>
      </c>
      <c r="B16" s="76" t="s">
        <v>19</v>
      </c>
      <c r="C16" s="77"/>
      <c r="D16" s="78"/>
      <c r="E16" s="16">
        <v>5070.72</v>
      </c>
      <c r="F16" s="22"/>
      <c r="G16" s="14"/>
      <c r="H16" s="121">
        <f>E16*J16/100</f>
        <v>5070.72</v>
      </c>
      <c r="I16" s="122"/>
      <c r="J16" s="15">
        <v>100</v>
      </c>
      <c r="K16" s="15"/>
      <c r="L16" s="15"/>
      <c r="M16" s="17">
        <f>H16+F16</f>
        <v>5070.72</v>
      </c>
    </row>
    <row r="17" spans="1:13" ht="24.75" customHeight="1" x14ac:dyDescent="0.2">
      <c r="A17" s="33">
        <v>8</v>
      </c>
      <c r="B17" s="123" t="s">
        <v>13</v>
      </c>
      <c r="C17" s="124"/>
      <c r="D17" s="125"/>
      <c r="E17" s="57">
        <v>34807.46</v>
      </c>
      <c r="F17" s="58">
        <f>E17*G17/100</f>
        <v>3480.7459999999996</v>
      </c>
      <c r="G17" s="59">
        <v>10</v>
      </c>
      <c r="H17" s="121">
        <f>E17*J17/100</f>
        <v>10442.237999999999</v>
      </c>
      <c r="I17" s="122"/>
      <c r="J17" s="62">
        <v>30</v>
      </c>
      <c r="K17" s="64">
        <f>E17*L17/100</f>
        <v>20884.475999999999</v>
      </c>
      <c r="L17" s="62">
        <v>60</v>
      </c>
      <c r="M17" s="63">
        <f>E17</f>
        <v>34807.46</v>
      </c>
    </row>
    <row r="18" spans="1:13" ht="24.75" customHeight="1" x14ac:dyDescent="0.2">
      <c r="A18" s="33">
        <v>9</v>
      </c>
      <c r="B18" s="123" t="s">
        <v>14</v>
      </c>
      <c r="C18" s="124"/>
      <c r="D18" s="125"/>
      <c r="E18" s="57">
        <v>21360.94</v>
      </c>
      <c r="F18" s="58">
        <f>E18*G18/100</f>
        <v>4272.1880000000001</v>
      </c>
      <c r="G18" s="59">
        <v>20</v>
      </c>
      <c r="H18" s="121">
        <f>E18*J18/100</f>
        <v>8544.3760000000002</v>
      </c>
      <c r="I18" s="122"/>
      <c r="J18" s="62">
        <v>40</v>
      </c>
      <c r="K18" s="64">
        <f>E18*L18/100</f>
        <v>8544.3760000000002</v>
      </c>
      <c r="L18" s="62">
        <v>40</v>
      </c>
      <c r="M18" s="63">
        <f t="shared" ref="M18:M19" si="0">E18</f>
        <v>21360.94</v>
      </c>
    </row>
    <row r="19" spans="1:13" ht="24.75" customHeight="1" x14ac:dyDescent="0.2">
      <c r="A19" s="33">
        <v>10</v>
      </c>
      <c r="B19" s="123" t="s">
        <v>12</v>
      </c>
      <c r="C19" s="124"/>
      <c r="D19" s="125"/>
      <c r="E19" s="57">
        <v>6211.33</v>
      </c>
      <c r="F19" s="58"/>
      <c r="G19" s="59"/>
      <c r="H19" s="60"/>
      <c r="I19" s="61"/>
      <c r="J19" s="62"/>
      <c r="K19" s="64">
        <f>E19*L19/100</f>
        <v>6211.33</v>
      </c>
      <c r="L19" s="62">
        <v>100</v>
      </c>
      <c r="M19" s="63">
        <f t="shared" si="0"/>
        <v>6211.33</v>
      </c>
    </row>
    <row r="20" spans="1:13" ht="19.5" customHeight="1" x14ac:dyDescent="0.2">
      <c r="A20" s="33"/>
      <c r="B20" s="34"/>
      <c r="C20" s="35"/>
      <c r="D20" s="36"/>
      <c r="E20" s="37"/>
      <c r="F20" s="38"/>
      <c r="G20" s="18"/>
      <c r="H20" s="39"/>
      <c r="I20" s="40"/>
      <c r="J20" s="18"/>
      <c r="K20" s="18"/>
      <c r="L20" s="18"/>
      <c r="M20" s="41"/>
    </row>
    <row r="21" spans="1:13" ht="24" customHeight="1" x14ac:dyDescent="0.2">
      <c r="A21" s="42"/>
      <c r="B21" s="74" t="s">
        <v>10</v>
      </c>
      <c r="C21" s="74"/>
      <c r="D21" s="74"/>
      <c r="E21" s="50">
        <f>SUM(E10:E20)</f>
        <v>127089.74</v>
      </c>
      <c r="F21" s="51">
        <f>SUM(F10:F20)</f>
        <v>42183.699000000001</v>
      </c>
      <c r="G21" s="52"/>
      <c r="H21" s="75">
        <f>SUM(H12:H20)</f>
        <v>42556.778999999995</v>
      </c>
      <c r="I21" s="75"/>
      <c r="J21" s="52"/>
      <c r="K21" s="51">
        <f>SUM(K14:K20)</f>
        <v>42349.262000000002</v>
      </c>
      <c r="L21" s="52"/>
      <c r="M21" s="50">
        <f>E21</f>
        <v>127089.74</v>
      </c>
    </row>
    <row r="22" spans="1:13" ht="17.25" customHeight="1" x14ac:dyDescent="0.2">
      <c r="A22" s="28"/>
      <c r="B22" s="29"/>
      <c r="C22" s="29"/>
      <c r="D22" s="29"/>
      <c r="E22" s="30"/>
      <c r="F22" s="31"/>
      <c r="G22" s="28"/>
      <c r="H22" s="32"/>
      <c r="I22" s="32"/>
      <c r="J22" s="28"/>
      <c r="K22" s="28"/>
      <c r="L22" s="28"/>
      <c r="M22" s="30"/>
    </row>
    <row r="23" spans="1:13" ht="26.25" customHeight="1" x14ac:dyDescent="0.2">
      <c r="A23" s="47"/>
      <c r="B23" s="109" t="s">
        <v>11</v>
      </c>
      <c r="C23" s="110"/>
      <c r="D23" s="111"/>
      <c r="E23" s="43">
        <f>0.235*E21</f>
        <v>29866.088899999999</v>
      </c>
      <c r="F23" s="43">
        <f>0.235*F21</f>
        <v>9913.1692650000005</v>
      </c>
      <c r="G23" s="43"/>
      <c r="H23" s="113">
        <f>0.235*H21</f>
        <v>10000.843064999999</v>
      </c>
      <c r="I23" s="114"/>
      <c r="J23" s="43"/>
      <c r="K23" s="43">
        <f>0.235*K21</f>
        <v>9952.0765699999993</v>
      </c>
      <c r="L23" s="43"/>
      <c r="M23" s="43">
        <f>F23+H23+K23</f>
        <v>29866.088899999995</v>
      </c>
    </row>
    <row r="24" spans="1:13" ht="16.5" customHeight="1" x14ac:dyDescent="0.2">
      <c r="A24" s="48"/>
      <c r="B24" s="44"/>
      <c r="C24" s="45"/>
      <c r="D24" s="45"/>
      <c r="E24" s="46"/>
      <c r="F24" s="46"/>
      <c r="G24" s="46"/>
      <c r="H24" s="46"/>
      <c r="I24" s="46"/>
      <c r="J24" s="46"/>
      <c r="K24" s="46"/>
      <c r="L24" s="46"/>
      <c r="M24" s="48"/>
    </row>
    <row r="25" spans="1:13" ht="21.75" customHeight="1" x14ac:dyDescent="0.2">
      <c r="A25" s="49"/>
      <c r="B25" s="112" t="s">
        <v>23</v>
      </c>
      <c r="C25" s="112"/>
      <c r="D25" s="112"/>
      <c r="E25" s="56">
        <f>SUM(E21:E24)</f>
        <v>156955.82889999999</v>
      </c>
      <c r="F25" s="53">
        <f>SUM(F21:F24)</f>
        <v>52096.868264999997</v>
      </c>
      <c r="G25" s="54"/>
      <c r="H25" s="115">
        <f>SUM(H21:H24)</f>
        <v>52557.622064999996</v>
      </c>
      <c r="I25" s="116"/>
      <c r="J25" s="54"/>
      <c r="K25" s="53">
        <f>SUM(K21:K24)</f>
        <v>52301.33857</v>
      </c>
      <c r="L25" s="54"/>
      <c r="M25" s="55">
        <f>F25+H25+K25</f>
        <v>156955.82889999999</v>
      </c>
    </row>
  </sheetData>
  <mergeCells count="37">
    <mergeCell ref="B23:D23"/>
    <mergeCell ref="B25:D25"/>
    <mergeCell ref="H23:I23"/>
    <mergeCell ref="H25:I25"/>
    <mergeCell ref="B10:D10"/>
    <mergeCell ref="H10:I10"/>
    <mergeCell ref="H15:I15"/>
    <mergeCell ref="H16:I16"/>
    <mergeCell ref="H14:I14"/>
    <mergeCell ref="B19:D19"/>
    <mergeCell ref="B17:D17"/>
    <mergeCell ref="B18:D18"/>
    <mergeCell ref="H17:I17"/>
    <mergeCell ref="H18:I18"/>
    <mergeCell ref="A6:M6"/>
    <mergeCell ref="A7:A8"/>
    <mergeCell ref="B7:D8"/>
    <mergeCell ref="E7:E8"/>
    <mergeCell ref="F7:L7"/>
    <mergeCell ref="M7:M8"/>
    <mergeCell ref="H8:I8"/>
    <mergeCell ref="A3:M3"/>
    <mergeCell ref="A4:M4"/>
    <mergeCell ref="A5:M5"/>
    <mergeCell ref="B21:D21"/>
    <mergeCell ref="H21:I21"/>
    <mergeCell ref="B16:D16"/>
    <mergeCell ref="B14:D14"/>
    <mergeCell ref="B12:D12"/>
    <mergeCell ref="H12:I12"/>
    <mergeCell ref="B11:D11"/>
    <mergeCell ref="H11:I11"/>
    <mergeCell ref="B9:D9"/>
    <mergeCell ref="F9:L9"/>
    <mergeCell ref="B13:D13"/>
    <mergeCell ref="B15:D15"/>
    <mergeCell ref="H13:I13"/>
  </mergeCells>
  <pageMargins left="0.9055118110236221" right="0.70866141732283472" top="1.3385826771653544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Airton Costa 2019</cp:lastModifiedBy>
  <cp:lastPrinted>2020-07-29T18:47:09Z</cp:lastPrinted>
  <dcterms:created xsi:type="dcterms:W3CDTF">2019-08-13T16:42:03Z</dcterms:created>
  <dcterms:modified xsi:type="dcterms:W3CDTF">2020-07-31T11:57:18Z</dcterms:modified>
</cp:coreProperties>
</file>