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rton Costa 2019\Desktop\CAMARA BORDA\BORDA - CAMARA - OFICIAL\"/>
    </mc:Choice>
  </mc:AlternateContent>
  <bookViews>
    <workbookView xWindow="0" yWindow="0" windowWidth="21600" windowHeight="96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I130" i="1" l="1"/>
  <c r="I128" i="1"/>
  <c r="I126" i="1"/>
  <c r="J125" i="1" s="1"/>
  <c r="I105" i="1"/>
  <c r="I107" i="1"/>
  <c r="I109" i="1"/>
  <c r="I103" i="1"/>
  <c r="I101" i="1"/>
  <c r="I99" i="1"/>
  <c r="I121" i="1"/>
  <c r="I119" i="1"/>
  <c r="I117" i="1"/>
  <c r="I115" i="1"/>
  <c r="I113" i="1"/>
  <c r="I12" i="1"/>
  <c r="I14" i="1"/>
  <c r="I17" i="1"/>
  <c r="I16" i="1"/>
  <c r="I10" i="1"/>
  <c r="J97" i="1" l="1"/>
  <c r="J9" i="1"/>
  <c r="I91" i="1" l="1"/>
  <c r="I63" i="1"/>
  <c r="I61" i="1"/>
  <c r="I123" i="1"/>
  <c r="J111" i="1" s="1"/>
  <c r="I87" i="1"/>
  <c r="I85" i="1"/>
  <c r="I21" i="1"/>
  <c r="I77" i="1"/>
  <c r="I95" i="1"/>
  <c r="I93" i="1"/>
  <c r="I47" i="1"/>
  <c r="I83" i="1"/>
  <c r="I81" i="1"/>
  <c r="I79" i="1"/>
  <c r="I65" i="1"/>
  <c r="I55" i="1"/>
  <c r="I73" i="1"/>
  <c r="I71" i="1"/>
  <c r="I69" i="1"/>
  <c r="I51" i="1"/>
  <c r="J49" i="1" s="1"/>
  <c r="I41" i="1"/>
  <c r="I59" i="1"/>
  <c r="I57" i="1"/>
  <c r="I45" i="1"/>
  <c r="I25" i="1"/>
  <c r="I27" i="1"/>
  <c r="I29" i="1"/>
  <c r="I31" i="1"/>
  <c r="I33" i="1"/>
  <c r="I35" i="1"/>
  <c r="I37" i="1"/>
  <c r="I39" i="1"/>
  <c r="I43" i="1"/>
  <c r="I23" i="1"/>
  <c r="J67" i="1" l="1"/>
  <c r="J75" i="1"/>
  <c r="J89" i="1"/>
  <c r="J53" i="1"/>
  <c r="J19" i="1"/>
  <c r="J134" i="1" l="1"/>
  <c r="J136" i="1" s="1"/>
</calcChain>
</file>

<file path=xl/sharedStrings.xml><?xml version="1.0" encoding="utf-8"?>
<sst xmlns="http://schemas.openxmlformats.org/spreadsheetml/2006/main" count="296" uniqueCount="252">
  <si>
    <t>U</t>
  </si>
  <si>
    <t>ED-49317</t>
  </si>
  <si>
    <t>ELE-ELE-055</t>
  </si>
  <si>
    <t>ELETRODUTO DE AÇO GALVANIZADO LEVE, INCLUSIVE CONEXÕES, SUPORTES E FIXAÇÃO DN 20 (3/4")</t>
  </si>
  <si>
    <t>m</t>
  </si>
  <si>
    <t>ED-49162</t>
  </si>
  <si>
    <t>ELE-CXS-060</t>
  </si>
  <si>
    <t>CAIXA DE CHAPA ESMALTADA, FUNDO MÓVEL 4"</t>
  </si>
  <si>
    <t>ED-49214</t>
  </si>
  <si>
    <t>ELE-CXS-370</t>
  </si>
  <si>
    <t>CAIXA DE PASSAGEM 15 X 15 CM EM CHAPA DE FERRO COM TAMPA CEGA</t>
  </si>
  <si>
    <t>ED-49196</t>
  </si>
  <si>
    <t>ELE-CXS-205</t>
  </si>
  <si>
    <t>CAIXA ESTANQUE AQUATIC 4X2"</t>
  </si>
  <si>
    <t>UN</t>
  </si>
  <si>
    <t>ED-49244</t>
  </si>
  <si>
    <t>ELE-DIS-024</t>
  </si>
  <si>
    <t>DISJUNTOR BIPOLAR TERMOMAGNÉTICO 10KA, DE 50A</t>
  </si>
  <si>
    <t>ED-49338</t>
  </si>
  <si>
    <t>ELE-FIO-020</t>
  </si>
  <si>
    <t>FIO RÍGIDO ISOLAÇÃO EM PVC 450/750V # 6 MM2</t>
  </si>
  <si>
    <t>M</t>
  </si>
  <si>
    <t>ED-49336</t>
  </si>
  <si>
    <t>ELE-FIO-010</t>
  </si>
  <si>
    <t>FIO RÍGIDO ISOLAÇÃO EM PVC 450/750V # 2,5 MM2</t>
  </si>
  <si>
    <t>ED-49337</t>
  </si>
  <si>
    <t>ELE-FIO-015</t>
  </si>
  <si>
    <t>FIO RÍGIDO ISOLAÇÃO EM PVC 450/750V # 4 MM2</t>
  </si>
  <si>
    <t>ED-49349</t>
  </si>
  <si>
    <t>ELE-INT-022</t>
  </si>
  <si>
    <t>INTERRUPTOR , UMA TECLA DUPLA BIPOLAR SIMPLES 10 A - 250 V</t>
  </si>
  <si>
    <t>ED-13343</t>
  </si>
  <si>
    <t>LÂMPADA LED, BASE E27, POTÊNCIA 15W, BULBO A65, TEMPERATURA DA COR 6500K, TENSÃO 110-127V, FORNECIMENTO E INSTALAÇÃO, EXCLUSIVE LUMINÁRIA</t>
  </si>
  <si>
    <t>-</t>
  </si>
  <si>
    <t>UND</t>
  </si>
  <si>
    <t>ED-13346</t>
  </si>
  <si>
    <t>LUMINÁRIA ARANDELA TIPO MEIA-LUA COMPLETA, DIÂMETRO 25 CM, PARA UMA (1) LÂMPADA LED, POTÊNCIA 20W, BULBO A70, FORNECIMENTO E INSTALAÇÃO, INCLUSIVE BASE E LÂMPADA</t>
  </si>
  <si>
    <t>ED-49699</t>
  </si>
  <si>
    <t>FRG-FEC-005</t>
  </si>
  <si>
    <t>FECHADURA TIPO EXTERNA, GRAU DE SEGURANÇA MÉDIO, MÁQUINA 40MM, ACABAMENTO COM ESPELHO CROMADO E MAÇANETA MODELO ALAVANCA EM ZAMAC, INCLUSIVE ACESSÓRIOS PARA FIXAÇÃO E DUAS (2) CHAVES</t>
  </si>
  <si>
    <t>ED-49602</t>
  </si>
  <si>
    <t>ESQ-POR-050</t>
  </si>
  <si>
    <t>PORTA DE ABRIR, MADEIRA DE LEI PRANCHETA PARA PINTURA COMPLETA 80 X 210 CM,COM FERRAGENS EM FERRO LATONADO</t>
  </si>
  <si>
    <t>ED-49687</t>
  </si>
  <si>
    <t>FOR-GES-015</t>
  </si>
  <si>
    <t>FORRO DE GESSO EM PLACAS ACARTONADAS - FGA</t>
  </si>
  <si>
    <t>M2</t>
  </si>
  <si>
    <t>ED-50019</t>
  </si>
  <si>
    <t>HID-TUB-010</t>
  </si>
  <si>
    <t>FORNECIMENTO E ASSENTAMENTO DE TUBO PVC RÍGIDO SOLDÁVEL, ÁGUA FRIA, DN 25 MM (3/4") , INCLUSIVE CONEXÕES</t>
  </si>
  <si>
    <t>ITEM</t>
  </si>
  <si>
    <t>SUBITEM</t>
  </si>
  <si>
    <t>CÓDIGOS</t>
  </si>
  <si>
    <t>SERVIÇO</t>
  </si>
  <si>
    <t>UNID.</t>
  </si>
  <si>
    <t>QUANT.</t>
  </si>
  <si>
    <t>PREÇO SUBITEM</t>
  </si>
  <si>
    <t>PREÇO ITEM</t>
  </si>
  <si>
    <t>PREÇO UNIT.</t>
  </si>
  <si>
    <t>1.1</t>
  </si>
  <si>
    <t>1.2</t>
  </si>
  <si>
    <t>1.3</t>
  </si>
  <si>
    <t>1.4</t>
  </si>
  <si>
    <t>2.0</t>
  </si>
  <si>
    <t xml:space="preserve">INSTALAÇÃO ELÉTRICA  NO PLENÁRIO </t>
  </si>
  <si>
    <t>ED-49531</t>
  </si>
  <si>
    <t>ELE-TOM-015</t>
  </si>
  <si>
    <t>TOMADA SIMPLES - 2P + T - 20A COM PLACA</t>
  </si>
  <si>
    <t>DRENAGEM AR CONDICIONADO</t>
  </si>
  <si>
    <t>2.1</t>
  </si>
  <si>
    <t>3.0</t>
  </si>
  <si>
    <t>4.0</t>
  </si>
  <si>
    <t>DIVISÓRIA E FORRO DE GESSO</t>
  </si>
  <si>
    <t>ED-48210</t>
  </si>
  <si>
    <t>ALV-DRY-010</t>
  </si>
  <si>
    <t>PAREDE DE GESSO ACARTONADO (DRY-WALL), DIVISÃO ENTRE ÁREAS SECA E ÚMIDA DE UMA MESMA UNIDADE (ST/RU), ESP. 115 MM, INCLUSIVE MONTANTES, GUIAS E ACESSÓRIOS, EXCLUSIVE ISOLANTE TÉRMICO/ACÚSTICO</t>
  </si>
  <si>
    <t>M²</t>
  </si>
  <si>
    <t>ED-48435</t>
  </si>
  <si>
    <t>DEM-ALV-005</t>
  </si>
  <si>
    <t>DEMOLIÇÃO DE ALVENARIA DE TIJOLO E BLOCO SEM APROVEITAMENTO DO MATERIAL, INCLUSIVE AFASTAMENTO</t>
  </si>
  <si>
    <t>m³</t>
  </si>
  <si>
    <t>ESQ-REG-005</t>
  </si>
  <si>
    <t>RÉGUA PARA ALISARES DE 5 X 1 CM DE MADEIRA DE LEI PARA PINTURA COLOCADO</t>
  </si>
  <si>
    <t>cj</t>
  </si>
  <si>
    <t>ED-50656</t>
  </si>
  <si>
    <t>PLU-CAL-045</t>
  </si>
  <si>
    <t>CALHA DE CHAPA GALVANIZADA Nº. 24 GSG, DESENVOLVIMENTO = 50 CM</t>
  </si>
  <si>
    <t>REPAROS NA COBERTURA</t>
  </si>
  <si>
    <t>ED-50676</t>
  </si>
  <si>
    <t>PLU-RUF-010</t>
  </si>
  <si>
    <t>RUFO E CONTRA-RUFO DE CHAPA GALVANIZADA Nº. 24, DESENVOLVIMENTO = 20 CM</t>
  </si>
  <si>
    <t>ED-50678</t>
  </si>
  <si>
    <t>PLU-RUF-020</t>
  </si>
  <si>
    <t>RUFO E CONTRA-RUFO DE CHAPA GALVANIZADA Nº. 24, DESENVOLVIMENTO = 33 CM</t>
  </si>
  <si>
    <t>ED-50711</t>
  </si>
  <si>
    <t>RAS-ALV-025</t>
  </si>
  <si>
    <t>RASGO EM CONCRETO PARA PASSAGEM DE ELETRODUTO/TUBULAÇÃO, DN 32MM A 50MM (1.1/4" A 2")</t>
  </si>
  <si>
    <t>ED-50731</t>
  </si>
  <si>
    <t>REV-CHA-020</t>
  </si>
  <si>
    <t>CHAPISCO COM ARGAMASSA INDUSTRIALIZADA, ESP. 5MM, APLICADO EM ALVENARIA/ESTRUTURA DE CONCRETO COM DESEMPENADEIRA METÁLICA, PREPARO MECÂNICO</t>
  </si>
  <si>
    <t>ED-50760</t>
  </si>
  <si>
    <t>REV-REB-010</t>
  </si>
  <si>
    <t>REBOCO COM ARGAMASSA, TRAÇO 1:2:9 (CIMENTO, CAL E AREIA), COM ADITIVO IMPERMEABILIZANTE, ESP. 20MM, APLICAÇÃO MANUAL, PREPARO MECÂNICO</t>
  </si>
  <si>
    <t>ED-48438</t>
  </si>
  <si>
    <t>DEM-CAL-005</t>
  </si>
  <si>
    <t>REMOÇÃO DE CALHA GALVANIZADA OU PVC, INCLUSIVE AFASTAMENTO</t>
  </si>
  <si>
    <t>ED-48468</t>
  </si>
  <si>
    <t>DEM-LUM-005</t>
  </si>
  <si>
    <t>REMOÇÃO DE LUMINÁRIA FLUORESCENTE</t>
  </si>
  <si>
    <t>ED-13852</t>
  </si>
  <si>
    <t>COBERTURA EM TELHA METÁLICA GALVANIZADA ONDULADA, TIPO SIMPLES, ESP. 0,50MM, ACABAMENTO NATURAL, INCLUSIVE ACESSÓRIOS PARA FIXAÇÃO, FORNECIMENTO E INSTALAÇÃO</t>
  </si>
  <si>
    <t>ED-48402</t>
  </si>
  <si>
    <t>COB-CUM-015</t>
  </si>
  <si>
    <t>COLOCAÇÃO DE CUMEEIRA GALVANIZADA TRAPEZOIDAL E = 0,50 MM, SIMPLES</t>
  </si>
  <si>
    <t xml:space="preserve">PORTA DE MADEIRA  E DE VIDRO TEMPERADO  </t>
  </si>
  <si>
    <t>ED-50527</t>
  </si>
  <si>
    <t>PIN-VER-015</t>
  </si>
  <si>
    <t>PINTURA COM VERNIZ SINTÉTICO MARÍTIMO EM ESQUADRIAS DE MADEIRA, DUAS (2) DEMÃOS, ACABAMENTO TIPO ACETINADO (BRILHO SÚTIL)</t>
  </si>
  <si>
    <t>ED-50491</t>
  </si>
  <si>
    <t>PIN-ESM-005</t>
  </si>
  <si>
    <t>PINTURA ESMALTE EM ESQUADRIAS DE FERRO, DUAS (2) DEMÃOS, INCLUSIVE UMA (1) DEMÃO DE FUNDO ANTICORROSIVO</t>
  </si>
  <si>
    <t>ED-50497</t>
  </si>
  <si>
    <t>PIN-ESM-035</t>
  </si>
  <si>
    <t>PINTURA ESMALTE EM ESTRUTURA METÁLICA, DUAS (2) DEMÃOS, INCLUSIVE UMA (1) DEMÃO FUNDO ANTICORROSIVO</t>
  </si>
  <si>
    <t>ED-50502</t>
  </si>
  <si>
    <t>PIN-LAT-015</t>
  </si>
  <si>
    <t>PINTURA LÁTEX (PVA) EM PAREDE, DUAS (2) DEMÃOS, INCLUSIVE UMA (1) DEMÃO DE MASSA CORRIDA (PVA), EXCLUSIVE SELADOR ACRÍLICO</t>
  </si>
  <si>
    <t>RAMPA DE ACESSO</t>
  </si>
  <si>
    <t xml:space="preserve">PINTURA </t>
  </si>
  <si>
    <t>ED-50991</t>
  </si>
  <si>
    <t>SER-POR-095</t>
  </si>
  <si>
    <t>FORNECIMENTO E ASSENTAMENTO DE PORTA DE ALUMÍNIO, LINHA SUPREMA ACABAMENTO ANODIZADO, TIPO CORRER, COM DUAS FOLHAS, INCLUSIVE FORNECIMENTO DE VIDRO LISO DE 4MM, FERRAGENS E ACESSÓRIOS</t>
  </si>
  <si>
    <t>ED-13926</t>
  </si>
  <si>
    <t>FORNECIMENTO E INSTALAÇÃO DE FERRAGENS PARA PORTA DE CORRER COM DUAS (2) FOLHAS, BATENTE COM ALTURA MÁXIMA DE 2,3M, INCLUSIVE FECHADURA, MODELO BICO PAPAGAIO, ROLDANA INFERIOR E SUPERIOR, MODELO TIPO U, CAPACIDADE 360KG</t>
  </si>
  <si>
    <t>UM</t>
  </si>
  <si>
    <t>ED-49612</t>
  </si>
  <si>
    <t>3.1</t>
  </si>
  <si>
    <t>5.0</t>
  </si>
  <si>
    <t>REPAROS REVESTIMENTO</t>
  </si>
  <si>
    <t>6.0</t>
  </si>
  <si>
    <t>ED-48501</t>
  </si>
  <si>
    <t>DEM-REV-005</t>
  </si>
  <si>
    <t>DEMOLIÇÃO DE REBOCO INCLUSIVE AFASTAMENTO</t>
  </si>
  <si>
    <t>6.1</t>
  </si>
  <si>
    <t>6.2</t>
  </si>
  <si>
    <t>6.3</t>
  </si>
  <si>
    <t>ED-50152</t>
  </si>
  <si>
    <t>IIO-PLA-005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</si>
  <si>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</si>
  <si>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ED-9076</t>
  </si>
  <si>
    <t>FORNECIMENTO DE ANDAIME METÁLICO TUBULAR TIPO TORRE (LOCAÇÃO), INCLUSIVE RODÍZIOS, EXCLUSIVE MONTAGEM E DESMONTAGEM</t>
  </si>
  <si>
    <t>M/MES</t>
  </si>
  <si>
    <t>ED-48245</t>
  </si>
  <si>
    <t>AND-FAC-010</t>
  </si>
  <si>
    <t>MONTAGEM E DESMONTAGEM DE ANDAIME METÁLICO PARA FACHADA COM PISO METÁLICO, INCLUSIVE RODAPÉ/GUARDA-CORPO EM MADEIRA, EXCLUSIVE FORNECIMENTO DO ANDAIME</t>
  </si>
  <si>
    <t>ED-50151</t>
  </si>
  <si>
    <t>IIO-LIG-010</t>
  </si>
  <si>
    <t>LIGAÇÃO PROVISÓRIA DE LUZ E FORÇA-PADRÃO PROVISÓRIO 30KVA</t>
  </si>
  <si>
    <t>ED-50392</t>
  </si>
  <si>
    <t>MOB-DES-020</t>
  </si>
  <si>
    <t>MOBILIZAÇÃO E DESMOBILIZAÇÃO OBRAS ATÉ O VALOR DE 1.000.000,00</t>
  </si>
  <si>
    <t>%</t>
  </si>
  <si>
    <t>INSTALAÇÃO</t>
  </si>
  <si>
    <t>1.0</t>
  </si>
  <si>
    <t>7.0</t>
  </si>
  <si>
    <t>8.0</t>
  </si>
  <si>
    <t>1.5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</si>
  <si>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</si>
  <si>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</si>
  <si>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</si>
  <si>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</si>
  <si>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</si>
  <si>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</si>
  <si>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</si>
  <si>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</si>
  <si>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</si>
  <si>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</si>
  <si>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</si>
  <si>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</si>
  <si>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</si>
  <si>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</si>
  <si>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</si>
  <si>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</si>
  <si>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</si>
  <si>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</si>
  <si>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</si>
  <si>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</si>
  <si>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</si>
  <si>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</si>
  <si>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6.4</t>
  </si>
  <si>
    <t>6.5</t>
  </si>
  <si>
    <t>6.6</t>
  </si>
  <si>
    <t>7.1</t>
  </si>
  <si>
    <t>7.2</t>
  </si>
  <si>
    <t>7.3</t>
  </si>
  <si>
    <t>8.1</t>
  </si>
  <si>
    <t>8.2</t>
  </si>
  <si>
    <t>8.3</t>
  </si>
  <si>
    <t>8.4</t>
  </si>
  <si>
    <t>ED-49665</t>
  </si>
  <si>
    <t>EST-MET-010</t>
  </si>
  <si>
    <t>FORNECIMENTO, FABRICAÇÃO, TRANSPORTE E MONTAGEM DE ESTRUTURA METÁLICA EM PERFIS SOLDADOS, INCLUSIVE PINTURA PRIMER</t>
  </si>
  <si>
    <t>KG</t>
  </si>
  <si>
    <t>ED-7830</t>
  </si>
  <si>
    <t>SERRALHEIRO COM ENCARGOS COMPLEMENTARES</t>
  </si>
  <si>
    <t>HORA</t>
  </si>
  <si>
    <t>ED-50366</t>
  </si>
  <si>
    <t>MAO-AJD-035</t>
  </si>
  <si>
    <t>AJUDANTE ESPECIALIZADO COM ENCARGOS COMPLEMENTARES</t>
  </si>
  <si>
    <t>ED-50675</t>
  </si>
  <si>
    <t>PLU-RUF-005</t>
  </si>
  <si>
    <t>RUFO E CONTRA-RUFO DE CHAPA GALVANIZADA Nº. 24, DESENVOLVIMENTO = 15 CM</t>
  </si>
  <si>
    <t>ED-50233</t>
  </si>
  <si>
    <t>JUN-DIL-005</t>
  </si>
  <si>
    <t>ENCHIMENTO DE JUNTA COM MASTIQUE E = 3 MM</t>
  </si>
  <si>
    <t>9.0</t>
  </si>
  <si>
    <t>9.1</t>
  </si>
  <si>
    <t>9.2</t>
  </si>
  <si>
    <t>9.3</t>
  </si>
  <si>
    <t>9.4</t>
  </si>
  <si>
    <t>9.6</t>
  </si>
  <si>
    <t>8.5</t>
  </si>
  <si>
    <t>RECOMPOSIÇÃO DA MASSA ASSENTAMENTO DOS VIDROS</t>
  </si>
  <si>
    <t>APLICAÇÃO DE PU NO VÃO ENTRE ESQUADRIAS E PAREDES</t>
  </si>
  <si>
    <t xml:space="preserve">LIMPEZA </t>
  </si>
  <si>
    <t>ED-48516</t>
  </si>
  <si>
    <t>DEM-VID-005</t>
  </si>
  <si>
    <t>RETIRADA DE VIDRO DE ESQUADRIAS, INCLUSIVE LIMPEZA DO ENCAIXE</t>
  </si>
  <si>
    <t>8.6</t>
  </si>
  <si>
    <t>ED-50266</t>
  </si>
  <si>
    <t>LIM-GER-005</t>
  </si>
  <si>
    <t>LIMPEZA FINAL PARA ENTREGA DA OBRA</t>
  </si>
  <si>
    <t>ED-50272</t>
  </si>
  <si>
    <t>LIM-VID-005</t>
  </si>
  <si>
    <t>LIMPEZA DE VIDROS E ESPELHOS</t>
  </si>
  <si>
    <t>10.1</t>
  </si>
  <si>
    <t>10.2</t>
  </si>
  <si>
    <t>ED-51126</t>
  </si>
  <si>
    <t>TRA-CAÇ-016</t>
  </si>
  <si>
    <t>M³</t>
  </si>
  <si>
    <t>TRANSPORTE DE MATERIAL DEMOLIDO EM CAÇAMBA</t>
  </si>
  <si>
    <t>SANCAS DE GESSO</t>
  </si>
  <si>
    <t>SUBTOTAL</t>
  </si>
  <si>
    <t>BDI     23,5 %</t>
  </si>
  <si>
    <t>TOTAL GERAL  DOS SERVIÇOS</t>
  </si>
  <si>
    <t>?</t>
  </si>
  <si>
    <t xml:space="preserve">ANEXO III   -   PLANILHA DE PREÇOS     </t>
  </si>
  <si>
    <t>10.3</t>
  </si>
  <si>
    <t>Fonte dos preços:</t>
  </si>
  <si>
    <t>SETOP / JANEIRO / 2020</t>
  </si>
  <si>
    <t>Data:  18/julho 2020</t>
  </si>
  <si>
    <t>Reparos e Melhorias no Prédio da Câmara Municipal de Borda da 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</si>
</sst>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010000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Times New Roman"/>
      <family val="1"/>
    </font>
    <font>
      <sz val="14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/>
    <xf numFmtId="4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/>
    <xf numFmtId="0" fontId="5" fillId="0" borderId="3" xfId="0" applyFont="1" applyBorder="1"/>
    <xf numFmtId="4" fontId="5" fillId="0" borderId="11" xfId="0" applyNumberFormat="1" applyFont="1" applyBorder="1"/>
    <xf numFmtId="0" fontId="2" fillId="0" borderId="3" xfId="0" applyFont="1" applyBorder="1"/>
    <xf numFmtId="4" fontId="4" fillId="0" borderId="11" xfId="0" applyNumberFormat="1" applyFont="1" applyBorder="1"/>
    <xf numFmtId="0" fontId="2" fillId="0" borderId="9" xfId="0" applyFont="1" applyBorder="1"/>
    <xf numFmtId="0" fontId="2" fillId="0" borderId="12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138</xdr:row>
      <xdr:rowOff>0</xdr:rowOff>
    </xdr:from>
    <xdr:to>
      <xdr:col>4</xdr:col>
      <xdr:colOff>2352675</xdr:colOff>
      <xdr:row>142</xdr:row>
      <xdr:rowOff>195697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58140600"/>
          <a:ext cx="2352675" cy="1110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tabSelected="1" topLeftCell="A136" workbookViewId="0">
      <selection activeCell="J145" sqref="J144:J145"/>
    </sheetView>
  </sheetViews>
  <sheetFormatPr defaultRowHeight="15" x14ac:dyDescent="0.25"/>
  <cols>
    <col min="3" max="3" width="11.5703125" customWidth="1"/>
    <col min="4" max="4" width="14.42578125" customWidth="1"/>
    <col min="5" max="5" width="38.7109375" customWidth="1"/>
    <col min="7" max="8" width="9.28515625" bestFit="1" customWidth="1"/>
    <col min="9" max="9" width="11" customWidth="1"/>
    <col min="10" max="10" width="16.140625" customWidth="1"/>
  </cols>
  <sheetData>
    <row r="1" spans="1:10" ht="15.75" thickBot="1" x14ac:dyDescent="0.3"/>
    <row r="2" spans="1:10" ht="23.25" thickBot="1" x14ac:dyDescent="0.35">
      <c r="A2" s="61" t="s">
        <v>246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8.75" thickBot="1" x14ac:dyDescent="0.3">
      <c r="A3" s="76" t="s">
        <v>251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23.25" thickBot="1" x14ac:dyDescent="0.35">
      <c r="A4" s="74" t="s">
        <v>248</v>
      </c>
      <c r="B4" s="75"/>
      <c r="C4" s="75"/>
      <c r="D4" s="75"/>
      <c r="E4" s="49" t="s">
        <v>249</v>
      </c>
      <c r="F4" s="47"/>
      <c r="G4" s="47"/>
      <c r="H4" s="47"/>
      <c r="I4" s="47"/>
      <c r="J4" s="48"/>
    </row>
    <row r="5" spans="1:10" ht="17.25" thickBot="1" x14ac:dyDescent="0.35">
      <c r="A5" s="50"/>
      <c r="B5" s="75" t="s">
        <v>250</v>
      </c>
      <c r="C5" s="75"/>
      <c r="D5" s="75"/>
      <c r="E5" s="51"/>
      <c r="F5" s="51"/>
      <c r="G5" s="51"/>
      <c r="H5" s="51"/>
      <c r="I5" s="51"/>
      <c r="J5" s="52"/>
    </row>
    <row r="6" spans="1:10" x14ac:dyDescent="0.25">
      <c r="A6" s="66" t="s">
        <v>50</v>
      </c>
      <c r="B6" s="64" t="s">
        <v>51</v>
      </c>
      <c r="C6" s="70" t="s">
        <v>52</v>
      </c>
      <c r="D6" s="71"/>
      <c r="E6" s="64" t="s">
        <v>53</v>
      </c>
      <c r="F6" s="64" t="s">
        <v>54</v>
      </c>
      <c r="G6" s="64" t="s">
        <v>55</v>
      </c>
      <c r="H6" s="66" t="s">
        <v>58</v>
      </c>
      <c r="I6" s="68" t="s">
        <v>56</v>
      </c>
      <c r="J6" s="68" t="s">
        <v>57</v>
      </c>
    </row>
    <row r="7" spans="1:10" x14ac:dyDescent="0.25">
      <c r="A7" s="67"/>
      <c r="B7" s="65"/>
      <c r="C7" s="72"/>
      <c r="D7" s="73"/>
      <c r="E7" s="65"/>
      <c r="F7" s="65"/>
      <c r="G7" s="65"/>
      <c r="H7" s="67"/>
      <c r="I7" s="69"/>
      <c r="J7" s="69"/>
    </row>
    <row r="8" spans="1:10" ht="16.5" x14ac:dyDescent="0.3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 t="s">
        <v>163</v>
      </c>
      <c r="B9" s="10"/>
      <c r="C9" s="10"/>
      <c r="D9" s="10"/>
      <c r="E9" s="10" t="s">
        <v>162</v>
      </c>
      <c r="F9" s="10"/>
      <c r="G9" s="10"/>
      <c r="H9" s="10"/>
      <c r="I9" s="10"/>
      <c r="J9" s="11">
        <f>I10+I12+I14+I16+I17</f>
        <v>5317.47</v>
      </c>
    </row>
    <row r="10" spans="1:10" ht="165" x14ac:dyDescent="0.3">
      <c r="A10" s="24"/>
      <c r="B10" s="27" t="s">
        <v>59</v>
      </c>
      <c r="C10" s="3" t="s">
        <v>146</v>
      </c>
      <c r="D10" s="3" t="s">
        <v>147</v>
      </c>
      <c r="E10" s="4" t="s">
        <v>148</v>
      </c>
      <c r="F10" s="3" t="s">
        <v>0</v>
      </c>
      <c r="G10" s="5">
        <v>1109.6199999999999</v>
      </c>
      <c r="H10" s="6">
        <v>0.5</v>
      </c>
      <c r="I10" s="7">
        <f>H10*G10</f>
        <v>554.80999999999995</v>
      </c>
      <c r="J10" s="24"/>
    </row>
    <row r="11" spans="1:10" ht="16.5" x14ac:dyDescent="0.3">
      <c r="A11" s="24"/>
      <c r="B11" s="27"/>
      <c r="C11" s="24"/>
      <c r="D11" s="24"/>
      <c r="E11" s="24"/>
      <c r="F11" s="24"/>
      <c r="G11" s="24"/>
      <c r="H11" s="24"/>
      <c r="I11" s="24"/>
      <c r="J11" s="24"/>
    </row>
    <row r="12" spans="1:10" ht="49.5" x14ac:dyDescent="0.3">
      <c r="A12" s="24"/>
      <c r="B12" s="27" t="s">
        <v>60</v>
      </c>
      <c r="C12" s="3" t="s">
        <v>158</v>
      </c>
      <c r="D12" s="3" t="s">
        <v>159</v>
      </c>
      <c r="E12" s="4" t="s">
        <v>160</v>
      </c>
      <c r="F12" s="3" t="s">
        <v>161</v>
      </c>
      <c r="G12" s="25">
        <v>0.5</v>
      </c>
      <c r="H12" s="6">
        <v>6000</v>
      </c>
      <c r="I12" s="7">
        <f>H12*G12</f>
        <v>3000</v>
      </c>
      <c r="J12" s="24"/>
    </row>
    <row r="13" spans="1:10" ht="16.5" x14ac:dyDescent="0.3">
      <c r="A13" s="24"/>
      <c r="B13" s="27"/>
      <c r="C13" s="24"/>
      <c r="D13" s="24"/>
      <c r="E13" s="24"/>
      <c r="F13" s="24"/>
      <c r="G13" s="24"/>
      <c r="H13" s="24"/>
      <c r="I13" s="24"/>
      <c r="J13" s="24"/>
    </row>
    <row r="14" spans="1:10" ht="49.5" x14ac:dyDescent="0.3">
      <c r="A14" s="24"/>
      <c r="B14" s="27" t="s">
        <v>61</v>
      </c>
      <c r="C14" s="3" t="s">
        <v>155</v>
      </c>
      <c r="D14" s="3" t="s">
        <v>156</v>
      </c>
      <c r="E14" s="4" t="s">
        <v>157</v>
      </c>
      <c r="F14" s="3" t="s">
        <v>0</v>
      </c>
      <c r="G14" s="5">
        <v>532.36</v>
      </c>
      <c r="H14" s="6">
        <v>1</v>
      </c>
      <c r="I14" s="7">
        <f>H14*G14</f>
        <v>532.36</v>
      </c>
      <c r="J14" s="24"/>
    </row>
    <row r="15" spans="1:10" ht="16.5" x14ac:dyDescent="0.3">
      <c r="A15" s="24"/>
      <c r="B15" s="27"/>
      <c r="C15" s="24"/>
      <c r="D15" s="24"/>
      <c r="E15" s="24"/>
      <c r="F15" s="24"/>
      <c r="G15" s="24"/>
      <c r="H15" s="24"/>
      <c r="I15" s="24"/>
      <c r="J15" s="24"/>
    </row>
    <row r="16" spans="1:10" ht="82.5" x14ac:dyDescent="0.3">
      <c r="A16" s="24"/>
      <c r="B16" s="27" t="s">
        <v>62</v>
      </c>
      <c r="C16" s="3" t="s">
        <v>149</v>
      </c>
      <c r="D16" s="3" t="s">
        <v>33</v>
      </c>
      <c r="E16" s="4" t="s">
        <v>150</v>
      </c>
      <c r="F16" s="3" t="s">
        <v>151</v>
      </c>
      <c r="G16" s="5">
        <v>12</v>
      </c>
      <c r="H16" s="6">
        <v>18</v>
      </c>
      <c r="I16" s="7">
        <f>H16*G16</f>
        <v>216</v>
      </c>
      <c r="J16" s="24"/>
    </row>
    <row r="17" spans="1:10" ht="99" x14ac:dyDescent="0.3">
      <c r="A17" s="24"/>
      <c r="B17" s="27" t="s">
        <v>166</v>
      </c>
      <c r="C17" s="3" t="s">
        <v>152</v>
      </c>
      <c r="D17" s="3" t="s">
        <v>153</v>
      </c>
      <c r="E17" s="4" t="s">
        <v>154</v>
      </c>
      <c r="F17" s="3" t="s">
        <v>46</v>
      </c>
      <c r="G17" s="5">
        <v>11.27</v>
      </c>
      <c r="H17" s="6">
        <v>90</v>
      </c>
      <c r="I17" s="7">
        <f>H17*G17</f>
        <v>1014.3</v>
      </c>
      <c r="J17" s="24"/>
    </row>
    <row r="18" spans="1:10" ht="16.5" x14ac:dyDescent="0.3">
      <c r="A18" s="24"/>
      <c r="B18" s="27"/>
      <c r="C18" s="24"/>
      <c r="D18" s="24"/>
      <c r="E18" s="24"/>
      <c r="F18" s="24"/>
      <c r="G18" s="24"/>
      <c r="H18" s="24"/>
      <c r="I18" s="24"/>
      <c r="J18" s="24"/>
    </row>
    <row r="19" spans="1:10" ht="16.5" x14ac:dyDescent="0.3">
      <c r="A19" s="9" t="s">
        <v>63</v>
      </c>
      <c r="B19" s="12"/>
      <c r="C19" s="10"/>
      <c r="D19" s="10"/>
      <c r="E19" s="10" t="s">
        <v>64</v>
      </c>
      <c r="F19" s="13"/>
      <c r="G19" s="13"/>
      <c r="H19" s="13"/>
      <c r="I19" s="13"/>
      <c r="J19" s="11">
        <f>I21+I23+I25+I27+I29+I31+I33+I35+I37+I39+I41+I43+I45+I47</f>
        <v>8227.0400000000009</v>
      </c>
    </row>
    <row r="20" spans="1:10" ht="16.5" x14ac:dyDescent="0.3">
      <c r="A20" s="21"/>
      <c r="B20" s="26"/>
      <c r="C20" s="22"/>
      <c r="D20" s="22"/>
      <c r="E20" s="22"/>
      <c r="F20" s="24"/>
      <c r="G20" s="24"/>
      <c r="H20" s="24"/>
      <c r="I20" s="24"/>
      <c r="J20" s="23"/>
    </row>
    <row r="21" spans="1:10" ht="16.5" x14ac:dyDescent="0.3">
      <c r="A21" s="21"/>
      <c r="B21" s="27" t="s">
        <v>69</v>
      </c>
      <c r="C21" s="24" t="s">
        <v>106</v>
      </c>
      <c r="D21" s="24" t="s">
        <v>107</v>
      </c>
      <c r="E21" s="24" t="s">
        <v>108</v>
      </c>
      <c r="F21" s="27" t="s">
        <v>0</v>
      </c>
      <c r="G21" s="27">
        <v>18</v>
      </c>
      <c r="H21" s="27">
        <v>14.3</v>
      </c>
      <c r="I21" s="24">
        <f>H21*G21</f>
        <v>257.40000000000003</v>
      </c>
      <c r="J21" s="23"/>
    </row>
    <row r="22" spans="1:10" ht="16.5" x14ac:dyDescent="0.3">
      <c r="A22" s="28"/>
      <c r="B22" s="27"/>
      <c r="C22" s="24"/>
      <c r="D22" s="24"/>
      <c r="E22" s="24"/>
      <c r="F22" s="28"/>
      <c r="G22" s="29"/>
      <c r="H22" s="29"/>
      <c r="I22" s="29"/>
      <c r="J22" s="29"/>
    </row>
    <row r="23" spans="1:10" ht="66" x14ac:dyDescent="0.3">
      <c r="A23" s="28"/>
      <c r="B23" s="27" t="s">
        <v>167</v>
      </c>
      <c r="C23" s="30" t="s">
        <v>1</v>
      </c>
      <c r="D23" s="30" t="s">
        <v>2</v>
      </c>
      <c r="E23" s="31" t="s">
        <v>3</v>
      </c>
      <c r="F23" s="27" t="s">
        <v>4</v>
      </c>
      <c r="G23" s="7">
        <v>96</v>
      </c>
      <c r="H23" s="7">
        <v>16.38</v>
      </c>
      <c r="I23" s="7">
        <f>H23*G23</f>
        <v>1572.48</v>
      </c>
      <c r="J23" s="29"/>
    </row>
    <row r="24" spans="1:10" ht="16.5" x14ac:dyDescent="0.3">
      <c r="A24" s="28"/>
      <c r="B24" s="27"/>
      <c r="C24" s="24"/>
      <c r="D24" s="24"/>
      <c r="E24" s="24"/>
      <c r="F24" s="28"/>
      <c r="G24" s="7"/>
      <c r="H24" s="29"/>
      <c r="I24" s="7"/>
      <c r="J24" s="29"/>
    </row>
    <row r="25" spans="1:10" ht="33" x14ac:dyDescent="0.3">
      <c r="A25" s="28"/>
      <c r="B25" s="27" t="s">
        <v>168</v>
      </c>
      <c r="C25" s="30" t="s">
        <v>5</v>
      </c>
      <c r="D25" s="30" t="s">
        <v>6</v>
      </c>
      <c r="E25" s="31" t="s">
        <v>7</v>
      </c>
      <c r="F25" s="27" t="s">
        <v>0</v>
      </c>
      <c r="G25" s="7">
        <v>26</v>
      </c>
      <c r="H25" s="7">
        <v>7.67</v>
      </c>
      <c r="I25" s="7">
        <f t="shared" ref="I25:I43" si="0">H25*G25</f>
        <v>199.42</v>
      </c>
      <c r="J25" s="29"/>
    </row>
    <row r="26" spans="1:10" ht="16.5" x14ac:dyDescent="0.3">
      <c r="A26" s="28"/>
      <c r="B26" s="27"/>
      <c r="C26" s="24"/>
      <c r="D26" s="24"/>
      <c r="E26" s="24"/>
      <c r="F26" s="28"/>
      <c r="G26" s="7"/>
      <c r="H26" s="29"/>
      <c r="I26" s="7"/>
      <c r="J26" s="29"/>
    </row>
    <row r="27" spans="1:10" ht="49.5" x14ac:dyDescent="0.3">
      <c r="A27" s="28"/>
      <c r="B27" s="27" t="s">
        <v>169</v>
      </c>
      <c r="C27" s="30" t="s">
        <v>8</v>
      </c>
      <c r="D27" s="30" t="s">
        <v>9</v>
      </c>
      <c r="E27" s="31" t="s">
        <v>10</v>
      </c>
      <c r="F27" s="27" t="s">
        <v>0</v>
      </c>
      <c r="G27" s="7">
        <v>12</v>
      </c>
      <c r="H27" s="7">
        <v>26.28</v>
      </c>
      <c r="I27" s="7">
        <f t="shared" si="0"/>
        <v>315.36</v>
      </c>
      <c r="J27" s="29"/>
    </row>
    <row r="28" spans="1:10" ht="16.5" x14ac:dyDescent="0.3">
      <c r="A28" s="28"/>
      <c r="B28" s="27"/>
      <c r="C28" s="24"/>
      <c r="D28" s="24"/>
      <c r="E28" s="24"/>
      <c r="F28" s="28"/>
      <c r="G28" s="7"/>
      <c r="H28" s="29"/>
      <c r="I28" s="7"/>
      <c r="J28" s="29"/>
    </row>
    <row r="29" spans="1:10" ht="16.5" x14ac:dyDescent="0.3">
      <c r="A29" s="28"/>
      <c r="B29" s="27" t="s">
        <v>170</v>
      </c>
      <c r="C29" s="24" t="s">
        <v>11</v>
      </c>
      <c r="D29" s="24" t="s">
        <v>12</v>
      </c>
      <c r="E29" s="24" t="s">
        <v>13</v>
      </c>
      <c r="F29" s="28" t="s">
        <v>14</v>
      </c>
      <c r="G29" s="7">
        <v>6</v>
      </c>
      <c r="H29" s="29">
        <v>41.63</v>
      </c>
      <c r="I29" s="7">
        <f t="shared" si="0"/>
        <v>249.78000000000003</v>
      </c>
      <c r="J29" s="29"/>
    </row>
    <row r="30" spans="1:10" ht="16.5" x14ac:dyDescent="0.3">
      <c r="A30" s="28"/>
      <c r="B30" s="27"/>
      <c r="C30" s="24"/>
      <c r="D30" s="24"/>
      <c r="E30" s="24"/>
      <c r="F30" s="28"/>
      <c r="G30" s="7"/>
      <c r="H30" s="29"/>
      <c r="I30" s="7"/>
      <c r="J30" s="29"/>
    </row>
    <row r="31" spans="1:10" ht="33" x14ac:dyDescent="0.3">
      <c r="A31" s="28"/>
      <c r="B31" s="27" t="s">
        <v>171</v>
      </c>
      <c r="C31" s="30" t="s">
        <v>15</v>
      </c>
      <c r="D31" s="30" t="s">
        <v>16</v>
      </c>
      <c r="E31" s="31" t="s">
        <v>17</v>
      </c>
      <c r="F31" s="27" t="s">
        <v>0</v>
      </c>
      <c r="G31" s="7">
        <v>6</v>
      </c>
      <c r="H31" s="7">
        <v>54.04</v>
      </c>
      <c r="I31" s="7">
        <f t="shared" si="0"/>
        <v>324.24</v>
      </c>
      <c r="J31" s="29"/>
    </row>
    <row r="32" spans="1:10" ht="16.5" x14ac:dyDescent="0.3">
      <c r="A32" s="28"/>
      <c r="B32" s="27"/>
      <c r="C32" s="24"/>
      <c r="D32" s="24"/>
      <c r="E32" s="24"/>
      <c r="F32" s="28"/>
      <c r="G32" s="7"/>
      <c r="H32" s="29"/>
      <c r="I32" s="7"/>
      <c r="J32" s="29"/>
    </row>
    <row r="33" spans="1:10" ht="33" x14ac:dyDescent="0.3">
      <c r="A33" s="28"/>
      <c r="B33" s="27" t="s">
        <v>172</v>
      </c>
      <c r="C33" s="30" t="s">
        <v>18</v>
      </c>
      <c r="D33" s="30" t="s">
        <v>19</v>
      </c>
      <c r="E33" s="31" t="s">
        <v>20</v>
      </c>
      <c r="F33" s="27" t="s">
        <v>21</v>
      </c>
      <c r="G33" s="7">
        <v>160</v>
      </c>
      <c r="H33" s="7">
        <v>7.11</v>
      </c>
      <c r="I33" s="7">
        <f t="shared" si="0"/>
        <v>1137.6000000000001</v>
      </c>
      <c r="J33" s="29"/>
    </row>
    <row r="34" spans="1:10" ht="16.5" x14ac:dyDescent="0.3">
      <c r="A34" s="28"/>
      <c r="B34" s="27"/>
      <c r="C34" s="24"/>
      <c r="D34" s="24"/>
      <c r="E34" s="24"/>
      <c r="F34" s="28"/>
      <c r="G34" s="7"/>
      <c r="H34" s="29"/>
      <c r="I34" s="7"/>
      <c r="J34" s="29"/>
    </row>
    <row r="35" spans="1:10" ht="33" x14ac:dyDescent="0.3">
      <c r="A35" s="28" t="s">
        <v>245</v>
      </c>
      <c r="B35" s="27" t="s">
        <v>173</v>
      </c>
      <c r="C35" s="30" t="s">
        <v>22</v>
      </c>
      <c r="D35" s="30" t="s">
        <v>23</v>
      </c>
      <c r="E35" s="31" t="s">
        <v>24</v>
      </c>
      <c r="F35" s="27" t="s">
        <v>21</v>
      </c>
      <c r="G35" s="7">
        <v>120</v>
      </c>
      <c r="H35" s="7">
        <v>5.05</v>
      </c>
      <c r="I35" s="7">
        <f t="shared" si="0"/>
        <v>606</v>
      </c>
      <c r="J35" s="29"/>
    </row>
    <row r="36" spans="1:10" ht="16.5" x14ac:dyDescent="0.3">
      <c r="A36" s="28"/>
      <c r="B36" s="27"/>
      <c r="C36" s="24"/>
      <c r="D36" s="24"/>
      <c r="E36" s="24"/>
      <c r="F36" s="28"/>
      <c r="G36" s="7"/>
      <c r="H36" s="29"/>
      <c r="I36" s="7"/>
      <c r="J36" s="29"/>
    </row>
    <row r="37" spans="1:10" ht="33" x14ac:dyDescent="0.3">
      <c r="A37" s="28"/>
      <c r="B37" s="27" t="s">
        <v>174</v>
      </c>
      <c r="C37" s="30" t="s">
        <v>25</v>
      </c>
      <c r="D37" s="30" t="s">
        <v>26</v>
      </c>
      <c r="E37" s="31" t="s">
        <v>27</v>
      </c>
      <c r="F37" s="27" t="s">
        <v>21</v>
      </c>
      <c r="G37" s="7">
        <v>120</v>
      </c>
      <c r="H37" s="7">
        <v>6.02</v>
      </c>
      <c r="I37" s="7">
        <f t="shared" si="0"/>
        <v>722.4</v>
      </c>
      <c r="J37" s="29"/>
    </row>
    <row r="38" spans="1:10" ht="16.5" x14ac:dyDescent="0.3">
      <c r="A38" s="28"/>
      <c r="B38" s="27"/>
      <c r="C38" s="24"/>
      <c r="D38" s="24"/>
      <c r="E38" s="24"/>
      <c r="F38" s="28"/>
      <c r="G38" s="7"/>
      <c r="H38" s="29"/>
      <c r="I38" s="7"/>
      <c r="J38" s="29"/>
    </row>
    <row r="39" spans="1:10" ht="33" x14ac:dyDescent="0.3">
      <c r="A39" s="28"/>
      <c r="B39" s="27" t="s">
        <v>175</v>
      </c>
      <c r="C39" s="30" t="s">
        <v>28</v>
      </c>
      <c r="D39" s="30" t="s">
        <v>29</v>
      </c>
      <c r="E39" s="31" t="s">
        <v>30</v>
      </c>
      <c r="F39" s="27" t="s">
        <v>0</v>
      </c>
      <c r="G39" s="7">
        <v>6</v>
      </c>
      <c r="H39" s="7">
        <v>28.81</v>
      </c>
      <c r="I39" s="7">
        <f t="shared" si="0"/>
        <v>172.85999999999999</v>
      </c>
      <c r="J39" s="29"/>
    </row>
    <row r="40" spans="1:10" ht="16.5" x14ac:dyDescent="0.3">
      <c r="A40" s="28"/>
      <c r="B40" s="27"/>
      <c r="C40" s="30"/>
      <c r="D40" s="30"/>
      <c r="E40" s="31"/>
      <c r="F40" s="27"/>
      <c r="G40" s="7"/>
      <c r="H40" s="7"/>
      <c r="I40" s="7"/>
      <c r="J40" s="29"/>
    </row>
    <row r="41" spans="1:10" ht="16.5" x14ac:dyDescent="0.3">
      <c r="A41" s="28"/>
      <c r="B41" s="27" t="s">
        <v>176</v>
      </c>
      <c r="C41" s="24" t="s">
        <v>65</v>
      </c>
      <c r="D41" s="24" t="s">
        <v>66</v>
      </c>
      <c r="E41" s="24" t="s">
        <v>67</v>
      </c>
      <c r="F41" s="27" t="s">
        <v>0</v>
      </c>
      <c r="G41" s="7">
        <v>6</v>
      </c>
      <c r="H41" s="7">
        <v>23.29</v>
      </c>
      <c r="I41" s="7">
        <f>H41*G41</f>
        <v>139.74</v>
      </c>
      <c r="J41" s="29"/>
    </row>
    <row r="42" spans="1:10" ht="16.5" x14ac:dyDescent="0.3">
      <c r="A42" s="28"/>
      <c r="B42" s="27"/>
      <c r="C42" s="24"/>
      <c r="D42" s="24"/>
      <c r="E42" s="24"/>
      <c r="F42" s="27"/>
      <c r="G42" s="7"/>
      <c r="H42" s="7"/>
      <c r="I42" s="7"/>
      <c r="J42" s="29"/>
    </row>
    <row r="43" spans="1:10" ht="99" x14ac:dyDescent="0.3">
      <c r="A43" s="28"/>
      <c r="B43" s="27" t="s">
        <v>177</v>
      </c>
      <c r="C43" s="30" t="s">
        <v>31</v>
      </c>
      <c r="D43" s="30" t="s">
        <v>33</v>
      </c>
      <c r="E43" s="31" t="s">
        <v>32</v>
      </c>
      <c r="F43" s="27" t="s">
        <v>34</v>
      </c>
      <c r="G43" s="7">
        <v>24</v>
      </c>
      <c r="H43" s="7">
        <v>16.78</v>
      </c>
      <c r="I43" s="7">
        <f t="shared" si="0"/>
        <v>402.72</v>
      </c>
      <c r="J43" s="29"/>
    </row>
    <row r="44" spans="1:10" ht="16.5" x14ac:dyDescent="0.3">
      <c r="A44" s="28"/>
      <c r="B44" s="27"/>
      <c r="C44" s="24"/>
      <c r="D44" s="24"/>
      <c r="E44" s="24"/>
      <c r="F44" s="28"/>
      <c r="G44" s="7"/>
      <c r="H44" s="29"/>
      <c r="I44" s="7"/>
      <c r="J44" s="29"/>
    </row>
    <row r="45" spans="1:10" ht="99" x14ac:dyDescent="0.3">
      <c r="A45" s="28"/>
      <c r="B45" s="27" t="s">
        <v>178</v>
      </c>
      <c r="C45" s="27" t="s">
        <v>35</v>
      </c>
      <c r="D45" s="27" t="s">
        <v>33</v>
      </c>
      <c r="E45" s="32" t="s">
        <v>36</v>
      </c>
      <c r="F45" s="27" t="s">
        <v>34</v>
      </c>
      <c r="G45" s="7">
        <v>24</v>
      </c>
      <c r="H45" s="7">
        <v>71.25</v>
      </c>
      <c r="I45" s="7">
        <f>H45*G45</f>
        <v>1710</v>
      </c>
      <c r="J45" s="29"/>
    </row>
    <row r="46" spans="1:10" ht="16.5" x14ac:dyDescent="0.3">
      <c r="A46" s="28"/>
      <c r="B46" s="27"/>
      <c r="C46" s="27"/>
      <c r="D46" s="27"/>
      <c r="E46" s="32"/>
      <c r="F46" s="27"/>
      <c r="G46" s="7"/>
      <c r="H46" s="7"/>
      <c r="I46" s="7"/>
      <c r="J46" s="29"/>
    </row>
    <row r="47" spans="1:10" ht="66" x14ac:dyDescent="0.3">
      <c r="A47" s="28"/>
      <c r="B47" s="27" t="s">
        <v>179</v>
      </c>
      <c r="C47" s="30" t="s">
        <v>94</v>
      </c>
      <c r="D47" s="30" t="s">
        <v>95</v>
      </c>
      <c r="E47" s="33" t="s">
        <v>96</v>
      </c>
      <c r="F47" s="27" t="s">
        <v>21</v>
      </c>
      <c r="G47" s="7">
        <v>26</v>
      </c>
      <c r="H47" s="7">
        <v>16.04</v>
      </c>
      <c r="I47" s="7">
        <f>H47*G47</f>
        <v>417.03999999999996</v>
      </c>
      <c r="J47" s="29"/>
    </row>
    <row r="48" spans="1:10" ht="16.5" x14ac:dyDescent="0.3">
      <c r="A48" s="28"/>
      <c r="B48" s="27"/>
      <c r="C48" s="27"/>
      <c r="D48" s="27"/>
      <c r="E48" s="32"/>
      <c r="F48" s="27"/>
      <c r="G48" s="7"/>
      <c r="H48" s="7"/>
      <c r="I48" s="7"/>
      <c r="J48" s="29"/>
    </row>
    <row r="49" spans="1:10" x14ac:dyDescent="0.25">
      <c r="A49" s="9" t="s">
        <v>70</v>
      </c>
      <c r="B49" s="12"/>
      <c r="C49" s="10"/>
      <c r="D49" s="10"/>
      <c r="E49" s="10" t="s">
        <v>68</v>
      </c>
      <c r="F49" s="12"/>
      <c r="G49" s="14"/>
      <c r="H49" s="14"/>
      <c r="I49" s="14"/>
      <c r="J49" s="15">
        <f>I51</f>
        <v>615.98</v>
      </c>
    </row>
    <row r="50" spans="1:10" ht="16.5" x14ac:dyDescent="0.3">
      <c r="A50" s="21"/>
      <c r="B50" s="26"/>
      <c r="C50" s="22"/>
      <c r="D50" s="22"/>
      <c r="E50" s="22"/>
      <c r="F50" s="27"/>
      <c r="G50" s="7"/>
      <c r="H50" s="7"/>
      <c r="I50" s="7"/>
      <c r="J50" s="29"/>
    </row>
    <row r="51" spans="1:10" ht="66" x14ac:dyDescent="0.3">
      <c r="A51" s="28"/>
      <c r="B51" s="27" t="s">
        <v>136</v>
      </c>
      <c r="C51" s="30" t="s">
        <v>47</v>
      </c>
      <c r="D51" s="30" t="s">
        <v>48</v>
      </c>
      <c r="E51" s="31" t="s">
        <v>49</v>
      </c>
      <c r="F51" s="27" t="s">
        <v>21</v>
      </c>
      <c r="G51" s="7">
        <v>38</v>
      </c>
      <c r="H51" s="7">
        <v>16.21</v>
      </c>
      <c r="I51" s="7">
        <f>H51*G51</f>
        <v>615.98</v>
      </c>
      <c r="J51" s="29"/>
    </row>
    <row r="52" spans="1:10" ht="16.5" x14ac:dyDescent="0.3">
      <c r="A52" s="28"/>
      <c r="B52" s="27"/>
      <c r="C52" s="27"/>
      <c r="D52" s="27"/>
      <c r="E52" s="32"/>
      <c r="F52" s="27"/>
      <c r="G52" s="7"/>
      <c r="H52" s="7"/>
      <c r="I52" s="29"/>
      <c r="J52" s="29"/>
    </row>
    <row r="53" spans="1:10" ht="28.5" x14ac:dyDescent="0.3">
      <c r="A53" s="12" t="s">
        <v>71</v>
      </c>
      <c r="B53" s="12"/>
      <c r="C53" s="12"/>
      <c r="D53" s="12"/>
      <c r="E53" s="16" t="s">
        <v>114</v>
      </c>
      <c r="F53" s="17"/>
      <c r="G53" s="18"/>
      <c r="H53" s="18"/>
      <c r="I53" s="19"/>
      <c r="J53" s="14">
        <f>I55+I57+I59+I65+I61+I63</f>
        <v>3079.2523999999999</v>
      </c>
    </row>
    <row r="54" spans="1:10" ht="16.5" x14ac:dyDescent="0.3">
      <c r="A54" s="21"/>
      <c r="B54" s="26"/>
      <c r="C54" s="26"/>
      <c r="D54" s="26"/>
      <c r="E54" s="34"/>
      <c r="F54" s="27"/>
      <c r="G54" s="7"/>
      <c r="H54" s="7"/>
      <c r="I54" s="29"/>
      <c r="J54" s="35"/>
    </row>
    <row r="55" spans="1:10" ht="66" x14ac:dyDescent="0.25">
      <c r="A55" s="21"/>
      <c r="B55" s="27" t="s">
        <v>180</v>
      </c>
      <c r="C55" s="27" t="s">
        <v>77</v>
      </c>
      <c r="D55" s="30" t="s">
        <v>78</v>
      </c>
      <c r="E55" s="31" t="s">
        <v>79</v>
      </c>
      <c r="F55" s="27" t="s">
        <v>80</v>
      </c>
      <c r="G55" s="7">
        <v>2.5</v>
      </c>
      <c r="H55" s="7">
        <v>92.62</v>
      </c>
      <c r="I55" s="7">
        <f>G55*H55</f>
        <v>231.55</v>
      </c>
      <c r="J55" s="35"/>
    </row>
    <row r="56" spans="1:10" ht="16.5" x14ac:dyDescent="0.3">
      <c r="A56" s="28"/>
      <c r="B56" s="27"/>
      <c r="C56" s="24"/>
      <c r="D56" s="24"/>
      <c r="E56" s="24"/>
      <c r="F56" s="28"/>
      <c r="G56" s="7"/>
      <c r="H56" s="29"/>
      <c r="I56" s="29"/>
      <c r="J56" s="29"/>
    </row>
    <row r="57" spans="1:10" ht="66" x14ac:dyDescent="0.3">
      <c r="A57" s="28"/>
      <c r="B57" s="27" t="s">
        <v>181</v>
      </c>
      <c r="C57" s="30" t="s">
        <v>40</v>
      </c>
      <c r="D57" s="30" t="s">
        <v>41</v>
      </c>
      <c r="E57" s="31" t="s">
        <v>42</v>
      </c>
      <c r="F57" s="27" t="s">
        <v>0</v>
      </c>
      <c r="G57" s="7">
        <v>1</v>
      </c>
      <c r="H57" s="7">
        <v>540.26</v>
      </c>
      <c r="I57" s="7">
        <f>H57*G57</f>
        <v>540.26</v>
      </c>
      <c r="J57" s="29"/>
    </row>
    <row r="58" spans="1:10" ht="16.5" x14ac:dyDescent="0.3">
      <c r="A58" s="28"/>
      <c r="B58" s="27"/>
      <c r="C58" s="24"/>
      <c r="D58" s="24"/>
      <c r="E58" s="24"/>
      <c r="F58" s="28"/>
      <c r="G58" s="7"/>
      <c r="H58" s="29"/>
      <c r="I58" s="7"/>
      <c r="J58" s="29"/>
    </row>
    <row r="59" spans="1:10" ht="115.5" x14ac:dyDescent="0.3">
      <c r="A59" s="28"/>
      <c r="B59" s="27" t="s">
        <v>182</v>
      </c>
      <c r="C59" s="30" t="s">
        <v>37</v>
      </c>
      <c r="D59" s="30" t="s">
        <v>38</v>
      </c>
      <c r="E59" s="31" t="s">
        <v>39</v>
      </c>
      <c r="F59" s="27" t="s">
        <v>0</v>
      </c>
      <c r="G59" s="7">
        <v>2</v>
      </c>
      <c r="H59" s="7">
        <v>238.96</v>
      </c>
      <c r="I59" s="7">
        <f>H59*G59</f>
        <v>477.92</v>
      </c>
      <c r="J59" s="29"/>
    </row>
    <row r="60" spans="1:10" ht="16.5" x14ac:dyDescent="0.3">
      <c r="A60" s="28"/>
      <c r="B60" s="27"/>
      <c r="C60" s="30"/>
      <c r="D60" s="30"/>
      <c r="E60" s="31"/>
      <c r="F60" s="27"/>
      <c r="G60" s="7"/>
      <c r="H60" s="7"/>
      <c r="I60" s="7"/>
      <c r="J60" s="29"/>
    </row>
    <row r="61" spans="1:10" ht="115.5" x14ac:dyDescent="0.3">
      <c r="A61" s="28"/>
      <c r="B61" s="27" t="s">
        <v>183</v>
      </c>
      <c r="C61" s="30" t="s">
        <v>129</v>
      </c>
      <c r="D61" s="30" t="s">
        <v>130</v>
      </c>
      <c r="E61" s="31" t="s">
        <v>131</v>
      </c>
      <c r="F61" s="27" t="s">
        <v>76</v>
      </c>
      <c r="G61" s="7">
        <v>3.36</v>
      </c>
      <c r="H61" s="7">
        <v>440.84</v>
      </c>
      <c r="I61" s="7">
        <f>H61*G61</f>
        <v>1481.2223999999999</v>
      </c>
      <c r="J61" s="29"/>
    </row>
    <row r="62" spans="1:10" ht="16.5" x14ac:dyDescent="0.3">
      <c r="A62" s="28"/>
      <c r="B62" s="27"/>
      <c r="C62" s="30"/>
      <c r="D62" s="30"/>
      <c r="E62" s="31"/>
      <c r="F62" s="27"/>
      <c r="G62" s="7"/>
      <c r="H62" s="7"/>
      <c r="I62" s="7"/>
      <c r="J62" s="29"/>
    </row>
    <row r="63" spans="1:10" ht="148.5" x14ac:dyDescent="0.3">
      <c r="A63" s="28"/>
      <c r="B63" s="27" t="s">
        <v>184</v>
      </c>
      <c r="C63" s="30" t="s">
        <v>132</v>
      </c>
      <c r="D63" s="30" t="s">
        <v>33</v>
      </c>
      <c r="E63" s="31" t="s">
        <v>133</v>
      </c>
      <c r="F63" s="27" t="s">
        <v>134</v>
      </c>
      <c r="G63" s="7">
        <v>1</v>
      </c>
      <c r="H63" s="7">
        <v>281.04000000000002</v>
      </c>
      <c r="I63" s="7">
        <f>H63*G63</f>
        <v>281.04000000000002</v>
      </c>
      <c r="J63" s="29"/>
    </row>
    <row r="64" spans="1:10" ht="16.5" x14ac:dyDescent="0.3">
      <c r="A64" s="28"/>
      <c r="B64" s="27"/>
      <c r="C64" s="30"/>
      <c r="D64" s="30"/>
      <c r="E64" s="31"/>
      <c r="F64" s="27"/>
      <c r="G64" s="7"/>
      <c r="H64" s="7"/>
      <c r="I64" s="7"/>
      <c r="J64" s="29"/>
    </row>
    <row r="65" spans="1:10" ht="49.5" x14ac:dyDescent="0.3">
      <c r="A65" s="28"/>
      <c r="B65" s="27" t="s">
        <v>185</v>
      </c>
      <c r="C65" s="30" t="s">
        <v>135</v>
      </c>
      <c r="D65" s="30" t="s">
        <v>81</v>
      </c>
      <c r="E65" s="31" t="s">
        <v>82</v>
      </c>
      <c r="F65" s="27" t="s">
        <v>83</v>
      </c>
      <c r="G65" s="7">
        <v>2</v>
      </c>
      <c r="H65" s="7">
        <v>33.630000000000003</v>
      </c>
      <c r="I65" s="7">
        <f>H65*G65</f>
        <v>67.260000000000005</v>
      </c>
      <c r="J65" s="29"/>
    </row>
    <row r="66" spans="1:10" ht="16.5" x14ac:dyDescent="0.3">
      <c r="A66" s="28"/>
      <c r="B66" s="27"/>
      <c r="C66" s="24"/>
      <c r="D66" s="24"/>
      <c r="E66" s="24"/>
      <c r="F66" s="28"/>
      <c r="G66" s="7"/>
      <c r="H66" s="29"/>
      <c r="I66" s="7"/>
      <c r="J66" s="29"/>
    </row>
    <row r="67" spans="1:10" ht="16.5" x14ac:dyDescent="0.3">
      <c r="A67" s="9" t="s">
        <v>137</v>
      </c>
      <c r="B67" s="12"/>
      <c r="C67" s="10"/>
      <c r="D67" s="10"/>
      <c r="E67" s="10" t="s">
        <v>72</v>
      </c>
      <c r="F67" s="13"/>
      <c r="G67" s="13"/>
      <c r="H67" s="13"/>
      <c r="I67" s="18"/>
      <c r="J67" s="15">
        <f>I69+I71+I73</f>
        <v>22363.600000000002</v>
      </c>
    </row>
    <row r="68" spans="1:10" ht="16.5" x14ac:dyDescent="0.3">
      <c r="A68" s="21"/>
      <c r="B68" s="26"/>
      <c r="C68" s="22"/>
      <c r="D68" s="22"/>
      <c r="E68" s="22"/>
      <c r="F68" s="24"/>
      <c r="G68" s="24"/>
      <c r="H68" s="24"/>
      <c r="I68" s="7"/>
      <c r="J68" s="29"/>
    </row>
    <row r="69" spans="1:10" ht="115.5" x14ac:dyDescent="0.3">
      <c r="A69" s="21"/>
      <c r="B69" s="27" t="s">
        <v>186</v>
      </c>
      <c r="C69" s="30" t="s">
        <v>73</v>
      </c>
      <c r="D69" s="30" t="s">
        <v>74</v>
      </c>
      <c r="E69" s="31" t="s">
        <v>75</v>
      </c>
      <c r="F69" s="27" t="s">
        <v>76</v>
      </c>
      <c r="G69" s="36">
        <v>104</v>
      </c>
      <c r="H69" s="36">
        <v>85.7</v>
      </c>
      <c r="I69" s="7">
        <f>H69*G69</f>
        <v>8912.8000000000011</v>
      </c>
      <c r="J69" s="29"/>
    </row>
    <row r="70" spans="1:10" ht="16.5" x14ac:dyDescent="0.3">
      <c r="A70" s="28"/>
      <c r="B70" s="27"/>
      <c r="C70" s="24"/>
      <c r="D70" s="24"/>
      <c r="E70" s="24"/>
      <c r="F70" s="28"/>
      <c r="G70" s="7"/>
      <c r="H70" s="29"/>
      <c r="I70" s="7"/>
      <c r="J70" s="29"/>
    </row>
    <row r="71" spans="1:10" ht="33" x14ac:dyDescent="0.3">
      <c r="A71" s="28"/>
      <c r="B71" s="27" t="s">
        <v>187</v>
      </c>
      <c r="C71" s="30" t="s">
        <v>43</v>
      </c>
      <c r="D71" s="30" t="s">
        <v>44</v>
      </c>
      <c r="E71" s="31" t="s">
        <v>45</v>
      </c>
      <c r="F71" s="27" t="s">
        <v>46</v>
      </c>
      <c r="G71" s="7">
        <v>184</v>
      </c>
      <c r="H71" s="7">
        <v>33.450000000000003</v>
      </c>
      <c r="I71" s="7">
        <f>H71*G71</f>
        <v>6154.8</v>
      </c>
      <c r="J71" s="7"/>
    </row>
    <row r="72" spans="1:10" ht="16.5" x14ac:dyDescent="0.3">
      <c r="A72" s="28"/>
      <c r="B72" s="27"/>
      <c r="C72" s="24"/>
      <c r="D72" s="24"/>
      <c r="E72" s="24"/>
      <c r="F72" s="27"/>
      <c r="G72" s="7"/>
      <c r="H72" s="7"/>
      <c r="I72" s="7"/>
      <c r="J72" s="7"/>
    </row>
    <row r="73" spans="1:10" ht="16.5" x14ac:dyDescent="0.3">
      <c r="A73" s="28"/>
      <c r="B73" s="27" t="s">
        <v>188</v>
      </c>
      <c r="C73" s="30"/>
      <c r="D73" s="30"/>
      <c r="E73" s="33" t="s">
        <v>241</v>
      </c>
      <c r="F73" s="27" t="s">
        <v>21</v>
      </c>
      <c r="G73" s="7">
        <v>76</v>
      </c>
      <c r="H73" s="7">
        <v>96</v>
      </c>
      <c r="I73" s="7">
        <f>H73*G73</f>
        <v>7296</v>
      </c>
      <c r="J73" s="7"/>
    </row>
    <row r="74" spans="1:10" ht="16.5" x14ac:dyDescent="0.3">
      <c r="A74" s="28"/>
      <c r="B74" s="27"/>
      <c r="C74" s="24"/>
      <c r="D74" s="24"/>
      <c r="E74" s="24"/>
      <c r="F74" s="27"/>
      <c r="G74" s="7"/>
      <c r="H74" s="7"/>
      <c r="I74" s="7"/>
      <c r="J74" s="7"/>
    </row>
    <row r="75" spans="1:10" ht="16.5" x14ac:dyDescent="0.3">
      <c r="A75" s="9" t="s">
        <v>139</v>
      </c>
      <c r="B75" s="17"/>
      <c r="C75" s="13"/>
      <c r="D75" s="13"/>
      <c r="E75" s="20" t="s">
        <v>87</v>
      </c>
      <c r="F75" s="17"/>
      <c r="G75" s="18"/>
      <c r="H75" s="18"/>
      <c r="I75" s="18"/>
      <c r="J75" s="14">
        <f>I77+I79+I81+I83+I85+I87</f>
        <v>20035.949999999997</v>
      </c>
    </row>
    <row r="76" spans="1:10" ht="16.5" x14ac:dyDescent="0.3">
      <c r="A76" s="28"/>
      <c r="B76" s="27"/>
      <c r="C76" s="24"/>
      <c r="D76" s="24"/>
      <c r="E76" s="37"/>
      <c r="F76" s="27"/>
      <c r="G76" s="7"/>
      <c r="H76" s="7"/>
      <c r="I76" s="7"/>
      <c r="J76" s="7"/>
    </row>
    <row r="77" spans="1:10" ht="49.5" x14ac:dyDescent="0.3">
      <c r="A77" s="28"/>
      <c r="B77" s="27" t="s">
        <v>143</v>
      </c>
      <c r="C77" s="27" t="s">
        <v>103</v>
      </c>
      <c r="D77" s="27" t="s">
        <v>104</v>
      </c>
      <c r="E77" s="33" t="s">
        <v>105</v>
      </c>
      <c r="F77" s="27" t="s">
        <v>21</v>
      </c>
      <c r="G77" s="7">
        <v>170</v>
      </c>
      <c r="H77" s="7">
        <v>6.73</v>
      </c>
      <c r="I77" s="7">
        <f>H77*G77</f>
        <v>1144.1000000000001</v>
      </c>
      <c r="J77" s="7"/>
    </row>
    <row r="78" spans="1:10" ht="16.5" x14ac:dyDescent="0.3">
      <c r="A78" s="28"/>
      <c r="B78" s="27"/>
      <c r="C78" s="24"/>
      <c r="D78" s="24"/>
      <c r="E78" s="24"/>
      <c r="F78" s="27"/>
      <c r="G78" s="7"/>
      <c r="H78" s="7"/>
      <c r="I78" s="7"/>
      <c r="J78" s="7"/>
    </row>
    <row r="79" spans="1:10" ht="49.5" x14ac:dyDescent="0.3">
      <c r="A79" s="28"/>
      <c r="B79" s="27" t="s">
        <v>144</v>
      </c>
      <c r="C79" s="30" t="s">
        <v>84</v>
      </c>
      <c r="D79" s="30" t="s">
        <v>85</v>
      </c>
      <c r="E79" s="31" t="s">
        <v>86</v>
      </c>
      <c r="F79" s="27" t="s">
        <v>21</v>
      </c>
      <c r="G79" s="7">
        <v>125</v>
      </c>
      <c r="H79" s="7">
        <v>64.95</v>
      </c>
      <c r="I79" s="7">
        <f>H79*G79</f>
        <v>8118.75</v>
      </c>
      <c r="J79" s="7"/>
    </row>
    <row r="80" spans="1:10" ht="16.5" x14ac:dyDescent="0.3">
      <c r="A80" s="28"/>
      <c r="B80" s="27"/>
      <c r="C80" s="24"/>
      <c r="D80" s="24"/>
      <c r="E80" s="24"/>
      <c r="F80" s="27"/>
      <c r="G80" s="7"/>
      <c r="H80" s="7"/>
      <c r="I80" s="7"/>
      <c r="J80" s="7"/>
    </row>
    <row r="81" spans="1:11" ht="49.5" x14ac:dyDescent="0.3">
      <c r="A81" s="28"/>
      <c r="B81" s="27" t="s">
        <v>145</v>
      </c>
      <c r="C81" s="27" t="s">
        <v>88</v>
      </c>
      <c r="D81" s="27" t="s">
        <v>89</v>
      </c>
      <c r="E81" s="33" t="s">
        <v>90</v>
      </c>
      <c r="F81" s="27" t="s">
        <v>21</v>
      </c>
      <c r="G81" s="7">
        <v>125</v>
      </c>
      <c r="H81" s="7">
        <v>27.29</v>
      </c>
      <c r="I81" s="7">
        <f>H81*G81</f>
        <v>3411.25</v>
      </c>
      <c r="J81" s="7"/>
    </row>
    <row r="82" spans="1:11" ht="16.5" x14ac:dyDescent="0.3">
      <c r="A82" s="28"/>
      <c r="B82" s="27"/>
      <c r="C82" s="24"/>
      <c r="D82" s="24"/>
      <c r="E82" s="24"/>
      <c r="F82" s="27"/>
      <c r="G82" s="7"/>
      <c r="H82" s="7"/>
      <c r="I82" s="7"/>
      <c r="J82" s="7"/>
    </row>
    <row r="83" spans="1:11" ht="49.5" x14ac:dyDescent="0.3">
      <c r="A83" s="28"/>
      <c r="B83" s="27" t="s">
        <v>189</v>
      </c>
      <c r="C83" s="27" t="s">
        <v>91</v>
      </c>
      <c r="D83" s="27" t="s">
        <v>92</v>
      </c>
      <c r="E83" s="33" t="s">
        <v>93</v>
      </c>
      <c r="F83" s="27" t="s">
        <v>21</v>
      </c>
      <c r="G83" s="7">
        <v>125</v>
      </c>
      <c r="H83" s="7">
        <v>33.08</v>
      </c>
      <c r="I83" s="7">
        <f>H83*G83</f>
        <v>4135</v>
      </c>
      <c r="J83" s="7"/>
    </row>
    <row r="84" spans="1:11" ht="16.5" x14ac:dyDescent="0.3">
      <c r="A84" s="28"/>
      <c r="B84" s="27"/>
      <c r="C84" s="24"/>
      <c r="D84" s="24"/>
      <c r="E84" s="24"/>
      <c r="F84" s="27"/>
      <c r="G84" s="7"/>
      <c r="H84" s="7"/>
      <c r="I84" s="7"/>
      <c r="J84" s="7"/>
    </row>
    <row r="85" spans="1:11" ht="103.5" customHeight="1" x14ac:dyDescent="0.3">
      <c r="A85" s="28"/>
      <c r="B85" s="27" t="s">
        <v>190</v>
      </c>
      <c r="C85" s="27" t="s">
        <v>109</v>
      </c>
      <c r="D85" s="27" t="s">
        <v>33</v>
      </c>
      <c r="E85" s="33" t="s">
        <v>110</v>
      </c>
      <c r="F85" s="27" t="s">
        <v>76</v>
      </c>
      <c r="G85" s="7">
        <v>36</v>
      </c>
      <c r="H85" s="7">
        <v>52.38</v>
      </c>
      <c r="I85" s="7">
        <f>H85*G85</f>
        <v>1885.68</v>
      </c>
      <c r="J85" s="7"/>
    </row>
    <row r="86" spans="1:11" ht="16.5" x14ac:dyDescent="0.3">
      <c r="A86" s="28"/>
      <c r="B86" s="27"/>
      <c r="C86" s="24"/>
      <c r="D86" s="24"/>
      <c r="E86" s="24"/>
      <c r="F86" s="27"/>
      <c r="G86" s="7"/>
      <c r="H86" s="7"/>
      <c r="I86" s="7"/>
      <c r="J86" s="7"/>
    </row>
    <row r="87" spans="1:11" ht="49.5" x14ac:dyDescent="0.3">
      <c r="A87" s="28"/>
      <c r="B87" s="27" t="s">
        <v>191</v>
      </c>
      <c r="C87" s="27" t="s">
        <v>111</v>
      </c>
      <c r="D87" s="27" t="s">
        <v>112</v>
      </c>
      <c r="E87" s="33" t="s">
        <v>113</v>
      </c>
      <c r="F87" s="27" t="s">
        <v>21</v>
      </c>
      <c r="G87" s="7">
        <v>43</v>
      </c>
      <c r="H87" s="7">
        <v>31.19</v>
      </c>
      <c r="I87" s="7">
        <f>H87*G87</f>
        <v>1341.17</v>
      </c>
      <c r="J87" s="7"/>
    </row>
    <row r="88" spans="1:11" ht="16.5" x14ac:dyDescent="0.3">
      <c r="A88" s="28"/>
      <c r="B88" s="27"/>
      <c r="C88" s="24"/>
      <c r="D88" s="24"/>
      <c r="E88" s="24"/>
      <c r="F88" s="27"/>
      <c r="G88" s="7"/>
      <c r="H88" s="7"/>
      <c r="I88" s="7"/>
      <c r="J88" s="7"/>
    </row>
    <row r="89" spans="1:11" x14ac:dyDescent="0.25">
      <c r="A89" s="9" t="s">
        <v>164</v>
      </c>
      <c r="B89" s="12"/>
      <c r="C89" s="10"/>
      <c r="D89" s="10"/>
      <c r="E89" s="10" t="s">
        <v>138</v>
      </c>
      <c r="F89" s="12"/>
      <c r="G89" s="14"/>
      <c r="H89" s="14"/>
      <c r="I89" s="14"/>
      <c r="J89" s="14">
        <f>I91+I93+I95</f>
        <v>5070.7199999999993</v>
      </c>
    </row>
    <row r="90" spans="1:11" ht="16.5" x14ac:dyDescent="0.3">
      <c r="A90" s="28"/>
      <c r="B90" s="27"/>
      <c r="C90" s="24"/>
      <c r="D90" s="24"/>
      <c r="E90" s="24"/>
      <c r="F90" s="27"/>
      <c r="G90" s="7"/>
      <c r="H90" s="7"/>
      <c r="I90" s="7"/>
      <c r="J90" s="7"/>
    </row>
    <row r="91" spans="1:11" ht="33" x14ac:dyDescent="0.3">
      <c r="A91" s="28"/>
      <c r="B91" s="27" t="s">
        <v>192</v>
      </c>
      <c r="C91" s="27" t="s">
        <v>140</v>
      </c>
      <c r="D91" s="27" t="s">
        <v>141</v>
      </c>
      <c r="E91" s="33" t="s">
        <v>142</v>
      </c>
      <c r="F91" s="27" t="s">
        <v>76</v>
      </c>
      <c r="G91" s="7">
        <v>96</v>
      </c>
      <c r="H91" s="7">
        <v>11.78</v>
      </c>
      <c r="I91" s="7">
        <f>H91*G91</f>
        <v>1130.8799999999999</v>
      </c>
      <c r="J91" s="7"/>
    </row>
    <row r="92" spans="1:11" ht="16.5" x14ac:dyDescent="0.3">
      <c r="A92" s="28"/>
      <c r="B92" s="27"/>
      <c r="C92" s="24"/>
      <c r="D92" s="24"/>
      <c r="E92" s="24"/>
      <c r="F92" s="27"/>
      <c r="G92" s="7"/>
      <c r="H92" s="7"/>
      <c r="I92" s="7"/>
      <c r="J92" s="7"/>
    </row>
    <row r="93" spans="1:11" ht="115.5" x14ac:dyDescent="0.3">
      <c r="A93" s="28"/>
      <c r="B93" s="27" t="s">
        <v>193</v>
      </c>
      <c r="C93" s="27" t="s">
        <v>97</v>
      </c>
      <c r="D93" s="27" t="s">
        <v>98</v>
      </c>
      <c r="E93" s="33" t="s">
        <v>99</v>
      </c>
      <c r="F93" s="27" t="s">
        <v>76</v>
      </c>
      <c r="G93" s="7">
        <v>96</v>
      </c>
      <c r="H93" s="7">
        <v>11.95</v>
      </c>
      <c r="I93" s="7">
        <f>H93*G93</f>
        <v>1147.1999999999998</v>
      </c>
      <c r="J93" s="38"/>
      <c r="K93" s="1"/>
    </row>
    <row r="94" spans="1:11" ht="16.5" x14ac:dyDescent="0.3">
      <c r="A94" s="28"/>
      <c r="B94" s="27"/>
      <c r="C94" s="24"/>
      <c r="D94" s="24"/>
      <c r="E94" s="24"/>
      <c r="F94" s="24"/>
      <c r="G94" s="38"/>
      <c r="H94" s="38"/>
      <c r="I94" s="38"/>
      <c r="J94" s="38"/>
      <c r="K94" s="1"/>
    </row>
    <row r="95" spans="1:11" ht="61.5" customHeight="1" x14ac:dyDescent="0.3">
      <c r="A95" s="28"/>
      <c r="B95" s="27" t="s">
        <v>194</v>
      </c>
      <c r="C95" s="27" t="s">
        <v>100</v>
      </c>
      <c r="D95" s="27" t="s">
        <v>101</v>
      </c>
      <c r="E95" s="33" t="s">
        <v>102</v>
      </c>
      <c r="F95" s="27" t="s">
        <v>76</v>
      </c>
      <c r="G95" s="7">
        <v>96</v>
      </c>
      <c r="H95" s="7">
        <v>29.09</v>
      </c>
      <c r="I95" s="7">
        <f>H95*G95</f>
        <v>2792.64</v>
      </c>
      <c r="J95" s="38"/>
      <c r="K95" s="1"/>
    </row>
    <row r="96" spans="1:11" ht="16.5" x14ac:dyDescent="0.3">
      <c r="A96" s="28"/>
      <c r="B96" s="27"/>
      <c r="C96" s="24"/>
      <c r="D96" s="24"/>
      <c r="E96" s="24"/>
      <c r="F96" s="24"/>
      <c r="G96" s="38"/>
      <c r="H96" s="38"/>
      <c r="I96" s="38"/>
      <c r="J96" s="38"/>
    </row>
    <row r="97" spans="1:10" x14ac:dyDescent="0.25">
      <c r="A97" s="9" t="s">
        <v>165</v>
      </c>
      <c r="B97" s="12"/>
      <c r="C97" s="10"/>
      <c r="D97" s="10"/>
      <c r="E97" s="10" t="s">
        <v>128</v>
      </c>
      <c r="F97" s="10"/>
      <c r="G97" s="11"/>
      <c r="H97" s="11"/>
      <c r="I97" s="11"/>
      <c r="J97" s="11">
        <f>I99+I101+I103+I105+I107+I109</f>
        <v>34807.46</v>
      </c>
    </row>
    <row r="98" spans="1:10" ht="16.5" x14ac:dyDescent="0.3">
      <c r="A98" s="24"/>
      <c r="B98" s="27"/>
      <c r="C98" s="24"/>
      <c r="D98" s="24"/>
      <c r="E98" s="22"/>
      <c r="F98" s="24"/>
      <c r="G98" s="38"/>
      <c r="H98" s="38"/>
      <c r="I98" s="38"/>
      <c r="J98" s="38"/>
    </row>
    <row r="99" spans="1:10" ht="64.5" customHeight="1" x14ac:dyDescent="0.3">
      <c r="A99" s="24"/>
      <c r="B99" s="27" t="s">
        <v>195</v>
      </c>
      <c r="C99" s="27" t="s">
        <v>118</v>
      </c>
      <c r="D99" s="27" t="s">
        <v>119</v>
      </c>
      <c r="E99" s="33" t="s">
        <v>120</v>
      </c>
      <c r="F99" s="27" t="s">
        <v>76</v>
      </c>
      <c r="G99" s="7">
        <v>226</v>
      </c>
      <c r="H99" s="7">
        <v>24.68</v>
      </c>
      <c r="I99" s="7">
        <f>H99*G99</f>
        <v>5577.68</v>
      </c>
      <c r="J99" s="7"/>
    </row>
    <row r="100" spans="1:10" ht="16.5" x14ac:dyDescent="0.3">
      <c r="A100" s="24"/>
      <c r="B100" s="27"/>
      <c r="C100" s="24"/>
      <c r="D100" s="24"/>
      <c r="E100" s="24"/>
      <c r="F100" s="24"/>
      <c r="G100" s="38"/>
      <c r="H100" s="38"/>
      <c r="I100" s="38"/>
      <c r="J100" s="38"/>
    </row>
    <row r="101" spans="1:10" ht="82.5" x14ac:dyDescent="0.3">
      <c r="A101" s="24"/>
      <c r="B101" s="27" t="s">
        <v>196</v>
      </c>
      <c r="C101" s="27" t="s">
        <v>115</v>
      </c>
      <c r="D101" s="27" t="s">
        <v>116</v>
      </c>
      <c r="E101" s="33" t="s">
        <v>117</v>
      </c>
      <c r="F101" s="27" t="s">
        <v>76</v>
      </c>
      <c r="G101" s="7">
        <v>46</v>
      </c>
      <c r="H101" s="7">
        <v>15.82</v>
      </c>
      <c r="I101" s="7">
        <f>H101*G101</f>
        <v>727.72</v>
      </c>
      <c r="J101" s="7"/>
    </row>
    <row r="102" spans="1:10" ht="16.5" x14ac:dyDescent="0.3">
      <c r="A102" s="24"/>
      <c r="B102" s="27"/>
      <c r="C102" s="24"/>
      <c r="D102" s="24"/>
      <c r="E102" s="24"/>
      <c r="F102" s="24"/>
      <c r="G102" s="38"/>
      <c r="H102" s="38"/>
      <c r="I102" s="38"/>
      <c r="J102" s="38"/>
    </row>
    <row r="103" spans="1:10" ht="82.5" x14ac:dyDescent="0.3">
      <c r="A103" s="24"/>
      <c r="B103" s="27" t="s">
        <v>197</v>
      </c>
      <c r="C103" s="30" t="s">
        <v>124</v>
      </c>
      <c r="D103" s="30" t="s">
        <v>125</v>
      </c>
      <c r="E103" s="33" t="s">
        <v>126</v>
      </c>
      <c r="F103" s="27" t="s">
        <v>76</v>
      </c>
      <c r="G103" s="7">
        <v>1210</v>
      </c>
      <c r="H103" s="7">
        <v>18.38</v>
      </c>
      <c r="I103" s="7">
        <f>H103*G103</f>
        <v>22239.8</v>
      </c>
      <c r="J103" s="7"/>
    </row>
    <row r="104" spans="1:10" ht="16.5" x14ac:dyDescent="0.3">
      <c r="A104" s="24"/>
      <c r="B104" s="27"/>
      <c r="C104" s="30"/>
      <c r="D104" s="30"/>
      <c r="E104" s="33"/>
      <c r="F104" s="27"/>
      <c r="G104" s="7"/>
      <c r="H104" s="7"/>
      <c r="I104" s="7"/>
      <c r="J104" s="7"/>
    </row>
    <row r="105" spans="1:10" ht="49.5" x14ac:dyDescent="0.3">
      <c r="A105" s="24"/>
      <c r="B105" s="27" t="s">
        <v>198</v>
      </c>
      <c r="C105" s="27" t="s">
        <v>225</v>
      </c>
      <c r="D105" s="27" t="s">
        <v>226</v>
      </c>
      <c r="E105" s="32" t="s">
        <v>227</v>
      </c>
      <c r="F105" s="27" t="s">
        <v>76</v>
      </c>
      <c r="G105" s="7">
        <v>226</v>
      </c>
      <c r="H105" s="7">
        <v>2.21</v>
      </c>
      <c r="I105" s="7">
        <f>H105*G105</f>
        <v>499.46</v>
      </c>
      <c r="J105" s="7"/>
    </row>
    <row r="106" spans="1:10" ht="16.5" x14ac:dyDescent="0.3">
      <c r="A106" s="24"/>
      <c r="B106" s="27"/>
      <c r="C106" s="24"/>
      <c r="D106" s="24"/>
      <c r="E106" s="24"/>
      <c r="F106" s="24"/>
      <c r="G106" s="38"/>
      <c r="H106" s="38"/>
      <c r="I106" s="38"/>
      <c r="J106" s="38"/>
    </row>
    <row r="107" spans="1:10" ht="33" x14ac:dyDescent="0.3">
      <c r="A107" s="24"/>
      <c r="B107" s="27" t="s">
        <v>221</v>
      </c>
      <c r="C107" s="24"/>
      <c r="D107" s="24"/>
      <c r="E107" s="33" t="s">
        <v>222</v>
      </c>
      <c r="F107" s="27" t="s">
        <v>76</v>
      </c>
      <c r="G107" s="36">
        <v>226</v>
      </c>
      <c r="H107" s="36">
        <v>17.399999999999999</v>
      </c>
      <c r="I107" s="36">
        <f>H107*G107</f>
        <v>3932.3999999999996</v>
      </c>
      <c r="J107" s="38"/>
    </row>
    <row r="108" spans="1:10" ht="16.5" x14ac:dyDescent="0.3">
      <c r="A108" s="24"/>
      <c r="B108" s="27"/>
      <c r="C108" s="24"/>
      <c r="D108" s="24"/>
      <c r="E108" s="24"/>
      <c r="F108" s="27"/>
      <c r="G108" s="36"/>
      <c r="H108" s="36"/>
      <c r="I108" s="36"/>
      <c r="J108" s="38"/>
    </row>
    <row r="109" spans="1:10" ht="33" x14ac:dyDescent="0.3">
      <c r="A109" s="24"/>
      <c r="B109" s="27" t="s">
        <v>228</v>
      </c>
      <c r="C109" s="24"/>
      <c r="D109" s="24"/>
      <c r="E109" s="33" t="s">
        <v>223</v>
      </c>
      <c r="F109" s="27" t="s">
        <v>21</v>
      </c>
      <c r="G109" s="36">
        <v>64</v>
      </c>
      <c r="H109" s="36">
        <v>28.6</v>
      </c>
      <c r="I109" s="36">
        <f>H109*G109</f>
        <v>1830.4</v>
      </c>
      <c r="J109" s="38"/>
    </row>
    <row r="110" spans="1:10" ht="16.5" x14ac:dyDescent="0.3">
      <c r="A110" s="24"/>
      <c r="B110" s="27"/>
      <c r="C110" s="24"/>
      <c r="D110" s="24"/>
      <c r="E110" s="24"/>
      <c r="F110" s="24"/>
      <c r="G110" s="38"/>
      <c r="H110" s="38"/>
      <c r="I110" s="38"/>
      <c r="J110" s="38"/>
    </row>
    <row r="111" spans="1:10" x14ac:dyDescent="0.25">
      <c r="A111" s="12" t="s">
        <v>215</v>
      </c>
      <c r="B111" s="12"/>
      <c r="C111" s="10"/>
      <c r="D111" s="10"/>
      <c r="E111" s="10" t="s">
        <v>127</v>
      </c>
      <c r="F111" s="10"/>
      <c r="G111" s="11"/>
      <c r="H111" s="11"/>
      <c r="I111" s="11"/>
      <c r="J111" s="11">
        <f>I113+I115+I117+I119+I121+I123</f>
        <v>21360.94</v>
      </c>
    </row>
    <row r="112" spans="1:10" ht="16.5" x14ac:dyDescent="0.3">
      <c r="A112" s="24"/>
      <c r="B112" s="27"/>
      <c r="C112" s="24"/>
      <c r="D112" s="24"/>
      <c r="E112" s="24"/>
      <c r="F112" s="24"/>
      <c r="G112" s="38"/>
      <c r="H112" s="38"/>
      <c r="I112" s="38"/>
      <c r="J112" s="38"/>
    </row>
    <row r="113" spans="1:11" ht="82.5" x14ac:dyDescent="0.3">
      <c r="A113" s="24"/>
      <c r="B113" s="39" t="s">
        <v>216</v>
      </c>
      <c r="C113" s="3" t="s">
        <v>199</v>
      </c>
      <c r="D113" s="3" t="s">
        <v>200</v>
      </c>
      <c r="E113" s="4" t="s">
        <v>201</v>
      </c>
      <c r="F113" s="3" t="s">
        <v>202</v>
      </c>
      <c r="G113" s="5">
        <v>10.5</v>
      </c>
      <c r="H113" s="6">
        <v>1020</v>
      </c>
      <c r="I113" s="7">
        <f>H113*G113</f>
        <v>10710</v>
      </c>
      <c r="J113" s="38"/>
    </row>
    <row r="114" spans="1:11" ht="16.5" x14ac:dyDescent="0.3">
      <c r="A114" s="24"/>
      <c r="B114" s="39"/>
      <c r="C114" s="3"/>
      <c r="D114" s="3"/>
      <c r="E114" s="4"/>
      <c r="F114" s="3"/>
      <c r="G114" s="5"/>
      <c r="H114" s="6"/>
      <c r="I114" s="7"/>
      <c r="J114" s="38"/>
    </row>
    <row r="115" spans="1:11" ht="33" x14ac:dyDescent="0.3">
      <c r="A115" s="24"/>
      <c r="B115" s="27" t="s">
        <v>217</v>
      </c>
      <c r="C115" s="3" t="s">
        <v>203</v>
      </c>
      <c r="D115" s="3" t="s">
        <v>33</v>
      </c>
      <c r="E115" s="4" t="s">
        <v>204</v>
      </c>
      <c r="F115" s="3" t="s">
        <v>205</v>
      </c>
      <c r="G115" s="5">
        <v>20.7</v>
      </c>
      <c r="H115" s="6">
        <v>40</v>
      </c>
      <c r="I115" s="7">
        <f>H115*G115</f>
        <v>828</v>
      </c>
      <c r="J115" s="38"/>
    </row>
    <row r="116" spans="1:11" ht="16.5" x14ac:dyDescent="0.3">
      <c r="A116" s="24"/>
      <c r="B116" s="27"/>
      <c r="C116" s="3"/>
      <c r="D116" s="3"/>
      <c r="E116" s="4"/>
      <c r="F116" s="3"/>
      <c r="G116" s="5"/>
      <c r="H116" s="6"/>
      <c r="I116" s="7"/>
      <c r="J116" s="38"/>
    </row>
    <row r="117" spans="1:11" ht="33" x14ac:dyDescent="0.3">
      <c r="A117" s="24"/>
      <c r="B117" s="27" t="s">
        <v>218</v>
      </c>
      <c r="C117" s="3" t="s">
        <v>206</v>
      </c>
      <c r="D117" s="3" t="s">
        <v>207</v>
      </c>
      <c r="E117" s="4" t="s">
        <v>208</v>
      </c>
      <c r="F117" s="3" t="s">
        <v>205</v>
      </c>
      <c r="G117" s="5">
        <v>18.02</v>
      </c>
      <c r="H117" s="6">
        <v>96</v>
      </c>
      <c r="I117" s="7">
        <f>H117*G117</f>
        <v>1729.92</v>
      </c>
      <c r="J117" s="38"/>
    </row>
    <row r="118" spans="1:11" ht="16.5" x14ac:dyDescent="0.3">
      <c r="A118" s="24"/>
      <c r="B118" s="27"/>
      <c r="C118" s="3"/>
      <c r="D118" s="3"/>
      <c r="E118" s="4"/>
      <c r="F118" s="3"/>
      <c r="G118" s="5"/>
      <c r="H118" s="6"/>
      <c r="I118" s="7"/>
      <c r="J118" s="38"/>
    </row>
    <row r="119" spans="1:11" ht="49.5" x14ac:dyDescent="0.3">
      <c r="A119" s="24"/>
      <c r="B119" s="27" t="s">
        <v>219</v>
      </c>
      <c r="C119" s="3" t="s">
        <v>209</v>
      </c>
      <c r="D119" s="3" t="s">
        <v>210</v>
      </c>
      <c r="E119" s="4" t="s">
        <v>211</v>
      </c>
      <c r="F119" s="3" t="s">
        <v>21</v>
      </c>
      <c r="G119" s="5">
        <v>28</v>
      </c>
      <c r="H119" s="6">
        <v>21</v>
      </c>
      <c r="I119" s="7">
        <f>H119*G119</f>
        <v>588</v>
      </c>
      <c r="J119" s="38"/>
    </row>
    <row r="120" spans="1:11" ht="16.5" x14ac:dyDescent="0.3">
      <c r="A120" s="24"/>
      <c r="B120" s="27"/>
      <c r="C120" s="3"/>
      <c r="D120" s="3"/>
      <c r="E120" s="4"/>
      <c r="F120" s="3"/>
      <c r="G120" s="5"/>
      <c r="H120" s="6"/>
      <c r="I120" s="7"/>
      <c r="J120" s="38"/>
    </row>
    <row r="121" spans="1:11" ht="33" x14ac:dyDescent="0.3">
      <c r="A121" s="24"/>
      <c r="B121" s="27" t="s">
        <v>219</v>
      </c>
      <c r="C121" s="3" t="s">
        <v>212</v>
      </c>
      <c r="D121" s="3" t="s">
        <v>213</v>
      </c>
      <c r="E121" s="4" t="s">
        <v>214</v>
      </c>
      <c r="F121" s="3" t="s">
        <v>21</v>
      </c>
      <c r="G121" s="5">
        <v>23.02</v>
      </c>
      <c r="H121" s="6">
        <v>21</v>
      </c>
      <c r="I121" s="7">
        <f>H121*G121</f>
        <v>483.42</v>
      </c>
      <c r="J121" s="38"/>
    </row>
    <row r="122" spans="1:11" ht="16.5" x14ac:dyDescent="0.3">
      <c r="A122" s="24"/>
      <c r="B122" s="27"/>
      <c r="C122" s="3"/>
      <c r="D122" s="3"/>
      <c r="E122" s="4"/>
      <c r="F122" s="3"/>
      <c r="G122" s="5"/>
      <c r="H122" s="6"/>
      <c r="I122" s="7"/>
      <c r="J122" s="38"/>
    </row>
    <row r="123" spans="1:11" ht="66" x14ac:dyDescent="0.3">
      <c r="A123" s="2"/>
      <c r="B123" s="27" t="s">
        <v>220</v>
      </c>
      <c r="C123" s="27" t="s">
        <v>121</v>
      </c>
      <c r="D123" s="27" t="s">
        <v>122</v>
      </c>
      <c r="E123" s="33" t="s">
        <v>123</v>
      </c>
      <c r="F123" s="27" t="s">
        <v>76</v>
      </c>
      <c r="G123" s="7">
        <v>268</v>
      </c>
      <c r="H123" s="7">
        <v>26.2</v>
      </c>
      <c r="I123" s="7">
        <f>H123*G123</f>
        <v>7021.5999999999995</v>
      </c>
      <c r="J123" s="2"/>
    </row>
    <row r="124" spans="1:11" ht="16.5" x14ac:dyDescent="0.3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8"/>
    </row>
    <row r="125" spans="1:11" ht="16.5" x14ac:dyDescent="0.3">
      <c r="A125" s="9">
        <v>10</v>
      </c>
      <c r="B125" s="10"/>
      <c r="C125" s="10"/>
      <c r="D125" s="10"/>
      <c r="E125" s="10" t="s">
        <v>224</v>
      </c>
      <c r="F125" s="10"/>
      <c r="G125" s="10"/>
      <c r="H125" s="10"/>
      <c r="I125" s="10"/>
      <c r="J125" s="11">
        <f>I126+I128+I130</f>
        <v>6211.33</v>
      </c>
      <c r="K125" s="8"/>
    </row>
    <row r="126" spans="1:11" ht="33" x14ac:dyDescent="0.3">
      <c r="A126" s="24"/>
      <c r="B126" s="28" t="s">
        <v>235</v>
      </c>
      <c r="C126" s="31" t="s">
        <v>229</v>
      </c>
      <c r="D126" s="31" t="s">
        <v>230</v>
      </c>
      <c r="E126" s="33" t="s">
        <v>231</v>
      </c>
      <c r="F126" s="27" t="s">
        <v>76</v>
      </c>
      <c r="G126" s="7">
        <v>865</v>
      </c>
      <c r="H126" s="27">
        <v>5.03</v>
      </c>
      <c r="I126" s="7">
        <f>H126*G126</f>
        <v>4350.95</v>
      </c>
      <c r="J126" s="24"/>
      <c r="K126" s="8"/>
    </row>
    <row r="127" spans="1:11" ht="16.5" x14ac:dyDescent="0.3">
      <c r="A127" s="24"/>
      <c r="B127" s="28"/>
      <c r="C127" s="24"/>
      <c r="D127" s="24"/>
      <c r="E127" s="24"/>
      <c r="F127" s="24"/>
      <c r="G127" s="24"/>
      <c r="H127" s="24"/>
      <c r="I127" s="24"/>
      <c r="J127" s="24"/>
      <c r="K127" s="8"/>
    </row>
    <row r="128" spans="1:11" ht="16.5" x14ac:dyDescent="0.3">
      <c r="A128" s="24"/>
      <c r="B128" s="28" t="s">
        <v>236</v>
      </c>
      <c r="C128" s="24" t="s">
        <v>232</v>
      </c>
      <c r="D128" s="24" t="s">
        <v>233</v>
      </c>
      <c r="E128" s="24" t="s">
        <v>234</v>
      </c>
      <c r="F128" s="28" t="s">
        <v>76</v>
      </c>
      <c r="G128" s="38">
        <v>186</v>
      </c>
      <c r="H128" s="24">
        <v>5.13</v>
      </c>
      <c r="I128" s="24">
        <f>H128*G128</f>
        <v>954.18</v>
      </c>
      <c r="J128" s="24"/>
      <c r="K128" s="8"/>
    </row>
    <row r="129" spans="1:10" ht="16.5" x14ac:dyDescent="0.3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33" x14ac:dyDescent="0.3">
      <c r="A130" s="24"/>
      <c r="B130" s="27" t="s">
        <v>247</v>
      </c>
      <c r="C130" s="27" t="s">
        <v>237</v>
      </c>
      <c r="D130" s="27" t="s">
        <v>238</v>
      </c>
      <c r="E130" s="32" t="s">
        <v>240</v>
      </c>
      <c r="F130" s="27" t="s">
        <v>239</v>
      </c>
      <c r="G130" s="7">
        <v>23</v>
      </c>
      <c r="H130" s="7">
        <v>39.4</v>
      </c>
      <c r="I130" s="7">
        <f>H130*G130</f>
        <v>906.19999999999993</v>
      </c>
      <c r="J130" s="7"/>
    </row>
    <row r="131" spans="1:10" ht="17.25" thickBot="1" x14ac:dyDescent="0.35">
      <c r="A131" s="24"/>
      <c r="B131" s="24"/>
      <c r="C131" s="24"/>
      <c r="D131" s="24"/>
      <c r="E131" s="33"/>
      <c r="F131" s="24"/>
      <c r="G131" s="24"/>
      <c r="H131" s="24"/>
      <c r="I131" s="24"/>
      <c r="J131" s="40"/>
    </row>
    <row r="132" spans="1:10" ht="17.25" thickBot="1" x14ac:dyDescent="0.35">
      <c r="A132" s="24"/>
      <c r="B132" s="56" t="s">
        <v>242</v>
      </c>
      <c r="C132" s="57"/>
      <c r="D132" s="57"/>
      <c r="E132" s="57"/>
      <c r="F132" s="57"/>
      <c r="G132" s="57"/>
      <c r="H132" s="57"/>
      <c r="I132" s="57"/>
      <c r="J132" s="44">
        <f>J9+J19+J49+J53+J67+J75+J89+J97+J111+J125</f>
        <v>127089.7424</v>
      </c>
    </row>
    <row r="133" spans="1:10" ht="17.25" thickBot="1" x14ac:dyDescent="0.35">
      <c r="A133" s="24"/>
      <c r="B133" s="40"/>
      <c r="C133" s="40"/>
      <c r="D133" s="40"/>
      <c r="E133" s="40"/>
      <c r="F133" s="40"/>
      <c r="G133" s="40"/>
      <c r="H133" s="40"/>
      <c r="I133" s="40"/>
      <c r="J133" s="46"/>
    </row>
    <row r="134" spans="1:10" ht="17.25" thickBot="1" x14ac:dyDescent="0.35">
      <c r="A134" s="45"/>
      <c r="B134" s="58" t="s">
        <v>243</v>
      </c>
      <c r="C134" s="59"/>
      <c r="D134" s="59"/>
      <c r="E134" s="59"/>
      <c r="F134" s="59"/>
      <c r="G134" s="59"/>
      <c r="H134" s="59"/>
      <c r="I134" s="60"/>
      <c r="J134" s="44">
        <f>J132*0.235</f>
        <v>29866.089464000001</v>
      </c>
    </row>
    <row r="135" spans="1:10" ht="17.25" thickBot="1" x14ac:dyDescent="0.35">
      <c r="A135" s="40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ht="18.75" customHeight="1" thickBot="1" x14ac:dyDescent="0.3">
      <c r="A136" s="53" t="s">
        <v>244</v>
      </c>
      <c r="B136" s="54"/>
      <c r="C136" s="54"/>
      <c r="D136" s="54"/>
      <c r="E136" s="54"/>
      <c r="F136" s="54"/>
      <c r="G136" s="54"/>
      <c r="H136" s="54"/>
      <c r="I136" s="55"/>
      <c r="J136" s="42">
        <f>SUM(J132:J135)</f>
        <v>156955.83186400001</v>
      </c>
    </row>
    <row r="137" spans="1:10" ht="18.75" x14ac:dyDescent="0.3">
      <c r="A137" s="43"/>
      <c r="B137" s="43"/>
      <c r="C137" s="43"/>
      <c r="D137" s="43"/>
      <c r="E137" s="41"/>
      <c r="F137" s="41"/>
      <c r="G137" s="41"/>
      <c r="H137" s="41"/>
      <c r="I137" s="41"/>
      <c r="J137" s="41"/>
    </row>
    <row r="138" spans="1:10" ht="16.5" x14ac:dyDescent="0.3"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8" x14ac:dyDescent="0.3">
      <c r="B139" s="8"/>
      <c r="C139" s="8"/>
      <c r="D139" s="8"/>
      <c r="E139" s="79"/>
      <c r="F139" s="8"/>
      <c r="G139" s="8"/>
      <c r="H139" s="8"/>
      <c r="I139" s="8"/>
      <c r="J139" s="8"/>
    </row>
    <row r="140" spans="1:10" ht="18" x14ac:dyDescent="0.25">
      <c r="E140" s="79"/>
    </row>
    <row r="141" spans="1:10" ht="18" x14ac:dyDescent="0.25">
      <c r="E141" s="79"/>
    </row>
    <row r="142" spans="1:10" ht="18" x14ac:dyDescent="0.25">
      <c r="E142" s="79"/>
    </row>
    <row r="143" spans="1:10" ht="18" x14ac:dyDescent="0.25">
      <c r="E143" s="79"/>
    </row>
    <row r="144" spans="1:10" ht="15.75" x14ac:dyDescent="0.25">
      <c r="E144" s="80"/>
    </row>
  </sheetData>
  <mergeCells count="16">
    <mergeCell ref="A136:I136"/>
    <mergeCell ref="B132:I132"/>
    <mergeCell ref="B134:I134"/>
    <mergeCell ref="A2:J2"/>
    <mergeCell ref="G6:G7"/>
    <mergeCell ref="H6:H7"/>
    <mergeCell ref="I6:I7"/>
    <mergeCell ref="J6:J7"/>
    <mergeCell ref="A6:A7"/>
    <mergeCell ref="B6:B7"/>
    <mergeCell ref="C6:D7"/>
    <mergeCell ref="E6:E7"/>
    <mergeCell ref="F6:F7"/>
    <mergeCell ref="A4:D4"/>
    <mergeCell ref="B5:D5"/>
    <mergeCell ref="A3:J3"/>
  </mergeCells>
  <pageMargins left="0.51181102362204722" right="0.51181102362204722" top="0.78740157480314965" bottom="0.78740157480314965" header="0.31496062992125984" footer="0.31496062992125984"/>
  <pageSetup paperSize="9" scale="9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Airton Costa 2019</dc:creator>
  <cp:lastModifiedBy>Airton Costa 2019</cp:lastModifiedBy>
  <cp:lastPrinted>2020-07-29T20:27:06Z</cp:lastPrinted>
  <dcterms:created xsi:type="dcterms:W3CDTF">2020-07-29T12:17:03Z</dcterms:created>
  <dcterms:modified xsi:type="dcterms:W3CDTF">2020-07-31T11:57:28Z</dcterms:modified>
</cp:coreProperties>
</file>